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600" sheetId="1" state="visible" r:id="rId3"/>
  </sheets>
  <definedNames>
    <definedName function="false" hidden="false" localSheetId="0" name="_xlnm.Print_Area" vbProcedure="false">'04000600'!$A$1:$Q$82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<sst xmlns="http://schemas.openxmlformats.org/spreadsheetml/2006/main" count="173" uniqueCount="108">
  <si>
    <t xml:space="preserve">Relevés floristiques aquatiques - IBMR</t>
  </si>
  <si>
    <t xml:space="preserve">modèle Irstea-GIS</t>
  </si>
  <si>
    <t xml:space="preserve">AQUABIO</t>
  </si>
  <si>
    <t xml:space="preserve">Jordan ROBINET, Rémy MARCEL</t>
  </si>
  <si>
    <t xml:space="preserve">la Loire</t>
  </si>
  <si>
    <t xml:space="preserve">LOIRE À GOUDET</t>
  </si>
  <si>
    <t xml:space="preserve">04000600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</si>
  <si>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</si>
  <si>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</si>
  <si>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</si>
  <si>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</si>
  <si>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</si>
  <si>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</si>
  <si>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</si>
  <si>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</si>
  <si>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</si>
  <si>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</si>
  <si>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</si>
  <si>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pl. lent</t>
  </si>
  <si>
    <t xml:space="preserve">ch.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</si>
  <si>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</si>
  <si>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</si>
  <si>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</si>
  <si>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</si>
  <si>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</si>
  <si>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</si>
  <si>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</si>
  <si>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</si>
  <si>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</si>
  <si>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</si>
  <si>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</si>
  <si>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</si>
  <si>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</si>
  <si>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</si>
  <si>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</si>
  <si>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</si>
  <si>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</si>
  <si>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</si>
  <si>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</si>
  <si>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</si>
  <si>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</si>
  <si>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</si>
  <si>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</si>
  <si>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</si>
  <si>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</si>
  <si>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</si>
  <si>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</si>
  <si>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</si>
  <si>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</si>
  <si>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</si>
  <si>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</si>
  <si>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</si>
  <si>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</si>
  <si>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</si>
  <si>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</si>
  <si>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</si>
  <si>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</si>
  <si>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</si>
  <si>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</si>
  <si>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</si>
  <si>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</si>
  <si>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</si>
  <si>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</si>
  <si>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</si>
  <si>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</si>
  <si>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</si>
  <si>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</si>
  <si>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</si>
  <si>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</si>
  <si>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</si>
  <si>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</si>
  <si>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</si>
  <si>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</si>
  <si>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</si>
  <si>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</si>
  <si>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</si>
  <si>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</si>
  <si>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</si>
  <si>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</si>
  <si>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PERHYD</t>
  </si>
  <si>
    <t xml:space="preserve">AGRSTO</t>
  </si>
  <si>
    <t xml:space="preserve">cf.</t>
  </si>
  <si>
    <t xml:space="preserve">MELSPX</t>
  </si>
  <si>
    <t xml:space="preserve">PHAARU</t>
  </si>
  <si>
    <t xml:space="preserve">SCISYL</t>
  </si>
  <si>
    <t xml:space="preserve">SPAERE</t>
  </si>
  <si>
    <t xml:space="preserve">SPISPX</t>
  </si>
  <si>
    <t xml:space="preserve">VERBEC</t>
  </si>
  <si>
    <t xml:space="preserve">LYCEUR</t>
  </si>
  <si>
    <t xml:space="preserve">OSCSPX</t>
  </si>
  <si>
    <t xml:space="preserve">ELEPAL</t>
  </si>
  <si>
    <t xml:space="preserve">GLYFLU</t>
  </si>
  <si>
    <t xml:space="preserve">HILSPX</t>
  </si>
  <si>
    <t xml:space="preserve">JUNART</t>
  </si>
  <si>
    <t xml:space="preserve">JUNEFF</t>
  </si>
  <si>
    <t xml:space="preserve">MACPOL</t>
  </si>
  <si>
    <t xml:space="preserve">RORSYL</t>
  </si>
  <si>
    <t xml:space="preserve">NEWCOD</t>
  </si>
  <si>
    <t xml:space="preserve">Cyperaceae</t>
  </si>
  <si>
    <t xml:space="preserve">Bulbochaete sp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</si>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</sst>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42275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10.6428571428571</v>
      </c>
      <c r="N5" s="48"/>
      <c r="O5" s="49" t="s">
        <v>16</v>
      </c>
      <c r="P5" s="50" t="n">
        <v>11.4166666666667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3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29</v>
      </c>
      <c r="C7" s="66" t="n">
        <v>71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1.10000002384186</v>
      </c>
      <c r="C9" s="66" t="n">
        <v>11.6000003814697</v>
      </c>
      <c r="D9" s="82"/>
      <c r="E9" s="82"/>
      <c r="F9" s="83" t="n">
        <f aca="false">($B9*$B$7+$C9*$C$7)/100</f>
        <v>8.55500027775764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1.24299998953938</v>
      </c>
      <c r="C20" s="155" t="n">
        <f aca="false">SUM(C23:C62)</f>
        <v>11.7399999983609</v>
      </c>
      <c r="D20" s="156"/>
      <c r="E20" s="157" t="s">
        <v>53</v>
      </c>
      <c r="F20" s="158" t="n">
        <f aca="false">($B20*$B$7+$C20*$C$7)/100</f>
        <v>8.69586999580264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0.360469996966422</v>
      </c>
      <c r="C21" s="166" t="n">
        <f aca="false">C20*C7/100</f>
        <v>8.33539999883622</v>
      </c>
      <c r="D21" s="167" t="s">
        <v>56</v>
      </c>
      <c r="E21" s="168"/>
      <c r="F21" s="169" t="n">
        <f aca="false">B21+C21</f>
        <v>8.69586999580264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16</v>
      </c>
      <c r="B23" s="194" t="n">
        <v>0.717285990715027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0.21511293714866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0.00289999993517995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PERHYD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81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AGRSTO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0.285714000463486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0.0828570601344109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PHAARU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SCISYL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0.00709999984130263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SPAERE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VERBEC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LYCEUR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0.00999999977648258</v>
      </c>
      <c r="C33" s="212" t="n">
        <v>11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7.81289999993518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OSCSPX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0.00999999977648258</v>
      </c>
      <c r="C34" s="212" t="n">
        <v>0.5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0.35789999993518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ELEPAL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0.100000001490116</v>
      </c>
      <c r="C35" s="212" t="n">
        <v>0.100000001490116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0.100000001490116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GLYFLU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0.00289999993517995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HILSPX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JUNART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0.00999999977648258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0.00999999977648258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JUNEFF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0.00999999977648258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MACPOL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0.00709999984130263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RORSYL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0.00709999984130263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Cyperaceae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>NoCod</v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 t="s">
        <v>98</v>
      </c>
      <c r="X41" s="224"/>
      <c r="Y41" s="207" t="str">
        <f aca="false">IF(AND(ISNUMBER(F41),OR(A41="",A41="!!!!!!")),"!!!!!!",IF(A41="new.cod","NEWCOD",IF(AND((Z41=""),ISTEXT(A41),A41&lt;&gt;"!!!!!!"),A41,IF(Z41="","",INDEX(,Z41)))))</f>
        <v>NEWCOD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0.00999999977648258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0.00999999977648258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Bulbochaete sp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>NoCod</v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 t="s">
        <v>99</v>
      </c>
      <c r="X42" s="224"/>
      <c r="Y42" s="207" t="str">
        <f aca="false">IF(AND(ISNUMBER(F42),OR(A42="",A42="!!!!!!")),"!!!!!!",IF(A42="new.cod","NEWCOD",IF(AND((Z42=""),ISTEXT(A42),A42&lt;&gt;"!!!!!!"),A42,IF(Z42="","",INDEX(,Z42)))))</f>
        <v>NEWCOD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8.69586999580264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GOUDET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8.69586999580264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104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107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