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definedNames>
    <definedName function="false" hidden="false" localSheetId="0" name="_xlnm.Print_Area" vbProcedure="false">'04000600'!$A$1:$Q$82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<sst xmlns="http://schemas.openxmlformats.org/spreadsheetml/2006/main" count="162" uniqueCount="98">
  <si>
    <t xml:space="preserve">Relevés floristiques aquatiques - IBMR</t>
  </si>
  <si>
    <t xml:space="preserve">AQUABIO</t>
  </si>
  <si>
    <t xml:space="preserve">Christelle GISSET, Rémy MARCEL</t>
  </si>
  <si>
    <t xml:space="preserve">la Loire</t>
  </si>
  <si>
    <t xml:space="preserve">LOIRE À GOUDET</t>
  </si>
  <si>
    <t xml:space="preserve">04000600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</si>
  <si>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</si>
  <si>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</si>
  <si>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</si>
  <si>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</si>
  <si>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</si>
  <si>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</si>
  <si>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</si>
  <si>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</si>
  <si>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</si>
  <si>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</si>
  <si>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</si>
  <si>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</si>
  <si>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</si>
  <si>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</si>
  <si>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</si>
  <si>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</si>
  <si>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</si>
  <si>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</si>
  <si>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</si>
  <si>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</si>
  <si>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</si>
  <si>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</si>
  <si>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</si>
  <si>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</si>
  <si>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</si>
  <si>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</si>
  <si>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</si>
  <si>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</si>
  <si>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</si>
  <si>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</si>
  <si>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</si>
  <si>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</si>
  <si>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</si>
  <si>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</si>
  <si>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</si>
  <si>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</si>
  <si>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</si>
  <si>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</si>
  <si>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</si>
  <si>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</si>
  <si>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</si>
  <si>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</si>
  <si>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</si>
  <si>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</si>
  <si>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</si>
  <si>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</si>
  <si>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</si>
  <si>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</si>
  <si>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</si>
  <si>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</si>
  <si>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</si>
  <si>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</si>
  <si>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</si>
  <si>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</si>
  <si>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</si>
  <si>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</si>
  <si>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</si>
  <si>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</si>
  <si>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</si>
  <si>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</si>
  <si>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</si>
  <si>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</si>
  <si>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</si>
  <si>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</si>
  <si>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</si>
  <si>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</si>
  <si>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</si>
  <si>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</si>
  <si>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</si>
  <si>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</si>
  <si>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</si>
  <si>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</si>
  <si>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PHAARU</t>
  </si>
  <si>
    <t xml:space="preserve">SCISYL</t>
  </si>
  <si>
    <t xml:space="preserve">SPISPX</t>
  </si>
  <si>
    <t xml:space="preserve">ULOSPX</t>
  </si>
  <si>
    <t xml:space="preserve">PHOSPX</t>
  </si>
  <si>
    <t xml:space="preserve">STISPX</t>
  </si>
  <si>
    <t xml:space="preserve">GLYFLU</t>
  </si>
  <si>
    <t xml:space="preserve">GOMSPX</t>
  </si>
  <si>
    <t xml:space="preserve">POLAVI</t>
  </si>
  <si>
    <t xml:space="preserve">cf.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</si>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</sst>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42996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11.4285714285714</v>
      </c>
      <c r="N5" s="48"/>
      <c r="O5" s="49" t="s">
        <v>15</v>
      </c>
      <c r="P5" s="50" t="n">
        <v>11.6666666666667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6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60</v>
      </c>
      <c r="C7" s="66" t="n">
        <v>40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12.1999998092651</v>
      </c>
      <c r="C9" s="66" t="n">
        <v>2.20000004768372</v>
      </c>
      <c r="D9" s="82"/>
      <c r="E9" s="82"/>
      <c r="F9" s="83" t="n">
        <f aca="false">($B9*$B$7+$C9*$C$7)/100</f>
        <v>8.19999990463257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12.3000000361353</v>
      </c>
      <c r="C20" s="155" t="n">
        <f aca="false">SUM(C23:C82)</f>
        <v>2.25999902375042</v>
      </c>
      <c r="D20" s="156"/>
      <c r="E20" s="157" t="s">
        <v>52</v>
      </c>
      <c r="F20" s="158" t="n">
        <f aca="false">($B20*$B$7+$C20*$C$7)/100</f>
        <v>8.28399963118136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7.38000002168119</v>
      </c>
      <c r="C21" s="166" t="n">
        <f aca="false">C20*C7/100</f>
        <v>0.90399960950017</v>
      </c>
      <c r="D21" s="167" t="s">
        <v>55</v>
      </c>
      <c r="E21" s="168"/>
      <c r="F21" s="169" t="n">
        <f aca="false">B21+C21</f>
        <v>8.28399963118136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15</v>
      </c>
      <c r="B23" s="194" t="n">
        <v>0.0128570999950171</v>
      </c>
      <c r="C23" s="195" t="n">
        <v>0.771429002285004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0.316285860911012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MELSPX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0.00399999991059303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0.00599999986588955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SCISYL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0.0271428991109133</v>
      </c>
      <c r="C26" s="212" t="n">
        <v>1.43857002258301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0.591713748499751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SPISPX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ULOSPX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0.00599999986588955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0.00599999986588955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STISPX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0.00399999991059303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GLYFLU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12.210000038147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7.33000002279878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GOMSPX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0.00599999986588955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POLAVI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0.00399999991059303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Poaceae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>NoCod</v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 t="s">
        <v>89</v>
      </c>
      <c r="X33" s="224"/>
      <c r="Y33" s="207" t="str">
        <f aca="false">IF(AND(ISNUMBER(F33),OR(A33="",A33="!!!!!!")),"!!!!!!",IF(A33="new.cod","NEWCOD",IF(AND((Z33=""),ISTEXT(A33),A33&lt;&gt;"!!!!!!"),A33,IF(Z33="","",INDEX(,Z33)))))</f>
        <v>NEWCOD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8.28399963118136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GOUDET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8.28399963118136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MELSPX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