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20" sheetId="1" state="visible" r:id="rId3"/>
  </sheets>
  <definedNames>
    <definedName function="false" hidden="false" localSheetId="0" name="_xlnm.Print_Area" vbProcedure="false">'04000920'!$A$1:$Q$82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<sst xmlns="http://schemas.openxmlformats.org/spreadsheetml/2006/main" count="168" uniqueCount="105">
  <si>
    <t xml:space="preserve">Relevés floristiques aquatiques - IBMR</t>
  </si>
  <si>
    <t xml:space="preserve">modèle Irstea-GIS</t>
  </si>
  <si>
    <t xml:space="preserve">AQUABIO</t>
  </si>
  <si>
    <t xml:space="preserve">Anthony ANTOINE, Eva AUZERIC</t>
  </si>
  <si>
    <t xml:space="preserve">la Loire</t>
  </si>
  <si>
    <t xml:space="preserve">LOIRE À COUBON</t>
  </si>
  <si>
    <t xml:space="preserve">04000920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</si>
  <si>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</si>
  <si>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</si>
  <si>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</si>
  <si>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</si>
  <si>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</si>
  <si>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</si>
  <si>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</si>
  <si>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</si>
  <si>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</si>
  <si>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</si>
  <si>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</si>
  <si>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cascade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</si>
  <si>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</si>
  <si>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</si>
  <si>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</si>
  <si>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</si>
  <si>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</si>
  <si>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</si>
  <si>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</si>
  <si>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</si>
  <si>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</si>
  <si>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</si>
  <si>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</si>
  <si>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</si>
  <si>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</si>
  <si>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</si>
  <si>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</si>
  <si>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</si>
  <si>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</si>
  <si>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</si>
  <si>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</si>
  <si>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</si>
  <si>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</si>
  <si>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</si>
  <si>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</si>
  <si>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</si>
  <si>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</si>
  <si>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</si>
  <si>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</si>
  <si>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</si>
  <si>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</si>
  <si>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</si>
  <si>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</si>
  <si>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</si>
  <si>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</si>
  <si>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</si>
  <si>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</si>
  <si>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</si>
  <si>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</si>
  <si>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</si>
  <si>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</si>
  <si>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</si>
  <si>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</si>
  <si>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</si>
  <si>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</si>
  <si>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</si>
  <si>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</si>
  <si>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</si>
  <si>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</si>
  <si>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</si>
  <si>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</si>
  <si>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</si>
  <si>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</si>
  <si>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</si>
  <si>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</si>
  <si>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</si>
  <si>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</si>
  <si>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</si>
  <si>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</si>
  <si>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</si>
  <si>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</si>
  <si>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</si>
  <si>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</si>
  <si>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</si>
  <si>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</si>
  <si>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TYPLAT</t>
  </si>
  <si>
    <t xml:space="preserve">AGRSTO</t>
  </si>
  <si>
    <t xml:space="preserve">cf.</t>
  </si>
  <si>
    <t xml:space="preserve">MELSPX</t>
  </si>
  <si>
    <t xml:space="preserve">PHAARU</t>
  </si>
  <si>
    <t xml:space="preserve">SPAERE</t>
  </si>
  <si>
    <t xml:space="preserve">SPISPX</t>
  </si>
  <si>
    <t xml:space="preserve">OSCSPX</t>
  </si>
  <si>
    <t xml:space="preserve">RANPEU</t>
  </si>
  <si>
    <t xml:space="preserve">AUDSPX</t>
  </si>
  <si>
    <t xml:space="preserve">HILSPX</t>
  </si>
  <si>
    <t xml:space="preserve">FRASPX</t>
  </si>
  <si>
    <t xml:space="preserve">MENLON</t>
  </si>
  <si>
    <t xml:space="preserve">PAASPX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</si>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</sst>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10.3913043478261</v>
      </c>
      <c r="N5" s="48"/>
      <c r="O5" s="49" t="s">
        <v>16</v>
      </c>
      <c r="P5" s="50" t="n">
        <v>9.8421052631579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29</v>
      </c>
      <c r="C7" s="66" t="n">
        <v>71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0.5</v>
      </c>
      <c r="C9" s="66" t="n">
        <v>31</v>
      </c>
      <c r="D9" s="82"/>
      <c r="E9" s="82"/>
      <c r="F9" s="83" t="n">
        <f aca="false">($B9*$B$7+$C9*$C$7)/100</f>
        <v>22.155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0.609999997541308</v>
      </c>
      <c r="C20" s="155" t="n">
        <f aca="false">SUM(C23:C62)</f>
        <v>31.1600400321186</v>
      </c>
      <c r="D20" s="156"/>
      <c r="E20" s="157" t="s">
        <v>54</v>
      </c>
      <c r="F20" s="158" t="n">
        <f aca="false">($B20*$B$7+$C20*$C$7)/100</f>
        <v>22.3005284220912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0.176899999286979</v>
      </c>
      <c r="C21" s="166" t="n">
        <f aca="false">C20*C7/100</f>
        <v>22.1236284228042</v>
      </c>
      <c r="D21" s="167" t="s">
        <v>57</v>
      </c>
      <c r="E21" s="168"/>
      <c r="F21" s="169" t="n">
        <f aca="false">B21+C21</f>
        <v>22.3005284220912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6.68666982650757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4.75043557675555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0.0199999995529652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0.0170999996177852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0.00709999984130263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TYPLAT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0.00709999984130263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84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85</v>
      </c>
      <c r="B27" s="211" t="n">
        <v>0.0199999995529652</v>
      </c>
      <c r="C27" s="212" t="n">
        <v>0.0199999995529652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0.0199999995529652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86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0.00709999984130263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87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0.00709999984130263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SPAERE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88</v>
      </c>
      <c r="B30" s="211" t="n">
        <v>0.00999999977648258</v>
      </c>
      <c r="C30" s="212" t="n">
        <v>7.16666984558106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5.09123559029773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89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OSCSPX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90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91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AUDSPX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16</v>
      </c>
      <c r="B34" s="211" t="n">
        <v>0.5</v>
      </c>
      <c r="C34" s="212" t="n">
        <v>0.5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92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HILSPX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93</v>
      </c>
      <c r="B36" s="211" t="n">
        <v>0.00999999977648258</v>
      </c>
      <c r="C36" s="212" t="n">
        <v>16.6667003631592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11.8362572577782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FRASPX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0.00709999984130263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MENLON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95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0.00289999993517995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PAASPX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96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0.00709999984130263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RANREP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22.3005284220912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COUBON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22.3005284220912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101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