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48" sheetId="1" state="visible" r:id="rId3"/>
  </sheets>
  <definedNames>
    <definedName function="false" hidden="false" localSheetId="0" name="_xlnm.Print_Area" vbProcedure="false">'04000948'!$A$1:$Q$82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<sst xmlns="http://schemas.openxmlformats.org/spreadsheetml/2006/main" count="167" uniqueCount="102">
  <si>
    <t xml:space="preserve">Relevés floristiques aquatiques - IBMR</t>
  </si>
  <si>
    <t xml:space="preserve">AQUABIO</t>
  </si>
  <si>
    <t xml:space="preserve">Christelle GISSET, Laetitia BLANCHARD</t>
  </si>
  <si>
    <t xml:space="preserve">la Gagne</t>
  </si>
  <si>
    <t xml:space="preserve">GAGNE À SAINT-JULIEN-CHAPTEUIL</t>
  </si>
  <si>
    <t xml:space="preserve">04000948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</si>
  <si>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</si>
  <si>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</si>
  <si>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</si>
  <si>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</si>
  <si>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</si>
  <si>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</si>
  <si>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</si>
  <si>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</si>
  <si>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</si>
  <si>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</si>
  <si>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</si>
  <si>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autre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</si>
  <si>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</si>
  <si>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</si>
  <si>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</si>
  <si>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</si>
  <si>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</si>
  <si>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</si>
  <si>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</si>
  <si>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</si>
  <si>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</si>
  <si>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</si>
  <si>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</si>
  <si>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</si>
  <si>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</si>
  <si>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</si>
  <si>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</si>
  <si>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</si>
  <si>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</si>
  <si>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</si>
  <si>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</si>
  <si>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</si>
  <si>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</si>
  <si>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</si>
  <si>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</si>
  <si>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</si>
  <si>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</si>
  <si>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</si>
  <si>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</si>
  <si>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</si>
  <si>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</si>
  <si>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</si>
  <si>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</si>
  <si>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</si>
  <si>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</si>
  <si>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</si>
  <si>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</si>
  <si>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</si>
  <si>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</si>
  <si>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</si>
  <si>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</si>
  <si>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</si>
  <si>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</si>
  <si>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</si>
  <si>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</si>
  <si>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</si>
  <si>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</si>
  <si>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</si>
  <si>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</si>
  <si>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</si>
  <si>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</si>
  <si>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</si>
  <si>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</si>
  <si>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</si>
  <si>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</si>
  <si>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</si>
  <si>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</si>
  <si>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</si>
  <si>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</si>
  <si>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</si>
  <si>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</si>
  <si>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</si>
  <si>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</si>
  <si>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ULOSPX</t>
  </si>
  <si>
    <t xml:space="preserve">HYAFLU</t>
  </si>
  <si>
    <t xml:space="preserve">RHYRIP</t>
  </si>
  <si>
    <t xml:space="preserve">AUDSPX</t>
  </si>
  <si>
    <t xml:space="preserve">PHOSPX</t>
  </si>
  <si>
    <t xml:space="preserve">STISPX</t>
  </si>
  <si>
    <t xml:space="preserve">CHIPOL</t>
  </si>
  <si>
    <t xml:space="preserve">HILSPX</t>
  </si>
  <si>
    <t xml:space="preserve">LEASPX</t>
  </si>
  <si>
    <t xml:space="preserve">EQUARV</t>
  </si>
  <si>
    <t xml:space="preserve">GOPSPX</t>
  </si>
  <si>
    <t xml:space="preserve">JUNEFF</t>
  </si>
  <si>
    <t xml:space="preserve">MENLON</t>
  </si>
  <si>
    <t xml:space="preserve">PAASPX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</si>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</sst>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12.4545454545455</v>
      </c>
      <c r="N5" s="48"/>
      <c r="O5" s="49" t="s">
        <v>15</v>
      </c>
      <c r="P5" s="50" t="n">
        <v>12.8421052631579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55</v>
      </c>
      <c r="C7" s="66" t="n">
        <v>45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6</v>
      </c>
      <c r="C9" s="66" t="n">
        <v>3</v>
      </c>
      <c r="D9" s="82"/>
      <c r="E9" s="82"/>
      <c r="F9" s="83" t="n">
        <f aca="false">($B9*$B$7+$C9*$C$7)/100</f>
        <v>4.65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5.69999719038606</v>
      </c>
      <c r="C20" s="155" t="n">
        <f aca="false">SUM(C23:C82)</f>
        <v>3.35333301313221</v>
      </c>
      <c r="D20" s="156"/>
      <c r="E20" s="157" t="s">
        <v>52</v>
      </c>
      <c r="F20" s="158" t="n">
        <f aca="false">($B20*$B$7+$C20*$C$7)/100</f>
        <v>4.64399831062183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3.13499845471233</v>
      </c>
      <c r="C21" s="166" t="n">
        <f aca="false">C20*C7/100</f>
        <v>1.5089998559095</v>
      </c>
      <c r="D21" s="167" t="s">
        <v>55</v>
      </c>
      <c r="E21" s="168"/>
      <c r="F21" s="169" t="n">
        <f aca="false">B21+C21</f>
        <v>4.64399831062183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1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0.455499999877065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5.04333019256592</v>
      </c>
      <c r="C24" s="212" t="n">
        <v>0.513333022594452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3.00483146607876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ULOSPX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0.00549999987706542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0.129999995231628</v>
      </c>
      <c r="C27" s="212" t="n">
        <v>0.209999993443489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0.165999994426966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0.148485004901886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0.0861667525954545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0.0199999995529652</v>
      </c>
      <c r="C29" s="212" t="n">
        <v>0.0199999995529652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0.0199999995529652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STISPX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0.00449999989941716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CHIPOL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0.00449999989941716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HILSPX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0.109090998768806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0.0645000492222607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LEASPX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0.00449999989941716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EQUARV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0.100000001490116</v>
      </c>
      <c r="C35" s="212" t="n">
        <v>1.5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0.730000000819564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GOPSPX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0.00449999989941716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JUNEFF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0.00449999989941716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MENLON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0.109090998768806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0.0645000492222607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PAASPX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0.00449999989941716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RANREP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4.64399831062183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Gagne</v>
      </c>
      <c r="B84" s="175" t="str">
        <f aca="false">C3</f>
        <v>GAGNE À SAINT-JULIEN-CHAPTEUIL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4.64399831062183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98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101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