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905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'04009050'!$A$1:$O$82</definedName>
    <definedName function="false" hidden="false" localSheetId="0" name="Excel_BuiltIn__FilterDatabase" vbProcedure="false">'04009050'!$A$23:$J$84</definedName>
    <definedName function="false" hidden="false" localSheetId="0" name="NOM" vbProcedure="false">'04009050'!$H$1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<sst xmlns="http://schemas.openxmlformats.org/spreadsheetml/2006/main" count="106" uniqueCount="101">
  <si>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</si>
  <si>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</si>
  <si>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</si>
  <si>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Rémy MARCEL</t>
  </si>
  <si>
    <t xml:space="preserve">conforme AFNOR T90-395 oct. 2003</t>
  </si>
  <si>
    <t xml:space="preserve">la Coise</t>
  </si>
  <si>
    <t xml:space="preserve">COISE à LARAJASSE</t>
  </si>
  <si>
    <t xml:space="preserve">04009050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</si>
  <si>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</si>
  <si>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</si>
  <si>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</si>
  <si>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</si>
  <si>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</si>
  <si>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</si>
  <si>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</si>
  <si>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</si>
  <si>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</si>
  <si>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</si>
  <si>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rapide</t>
  </si>
  <si>
    <t xml:space="preserve">pl. courant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</si>
  <si>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</si>
  <si>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</si>
  <si>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</si>
  <si>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</si>
  <si>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</si>
  <si>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</si>
  <si>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</si>
  <si>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</si>
  <si>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</si>
  <si>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</si>
  <si>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</si>
  <si>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</si>
  <si>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</si>
  <si>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</si>
  <si>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</si>
  <si>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</si>
  <si>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</si>
  <si>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</si>
  <si>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</si>
  <si>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</si>
  <si>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</si>
  <si>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</si>
  <si>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</si>
  <si>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</si>
  <si>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</si>
  <si>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</si>
  <si>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</si>
  <si>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</si>
  <si>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</si>
  <si>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</si>
  <si>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</si>
  <si>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</si>
  <si>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</si>
  <si>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</si>
  <si>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</si>
  <si>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</si>
  <si>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</si>
  <si>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</si>
  <si>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</si>
  <si>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(7,33230157095939 %)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</si>
  <si>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</si>
  <si>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</si>
  <si>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</si>
  <si>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</si>
  <si>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</si>
  <si>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</si>
  <si>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</si>
  <si>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</si>
  <si>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</si>
  <si>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</si>
  <si>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</si>
  <si>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</si>
  <si>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</si>
  <si>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</si>
  <si>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</si>
  <si>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</si>
  <si>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</si>
  <si>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</si>
  <si>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</si>
  <si>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CLASPX</t>
  </si>
  <si>
    <t xml:space="preserve">FONANT</t>
  </si>
  <si>
    <t xml:space="preserve">AMBFLU</t>
  </si>
  <si>
    <t xml:space="preserve">FISCRA</t>
  </si>
  <si>
    <t xml:space="preserve">RHYRIP</t>
  </si>
  <si>
    <t xml:space="preserve">AUDSPX</t>
  </si>
  <si>
    <t xml:space="preserve">PHOSPX</t>
  </si>
  <si>
    <t xml:space="preserve">LEASPX</t>
  </si>
  <si>
    <t xml:space="preserve">THAALO</t>
  </si>
  <si>
    <t xml:space="preserve">LUNCRU</t>
  </si>
  <si>
    <t xml:space="preserve">Newcod</t>
  </si>
  <si>
    <t xml:space="preserve">Cf.</t>
  </si>
  <si>
    <t xml:space="preserve">Heteroleibleinia sp.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</si>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</sst>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41813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13.0588235294118</v>
      </c>
      <c r="M5" s="52"/>
      <c r="N5" s="53" t="s">
        <v>16</v>
      </c>
      <c r="O5" s="54" t="n">
        <v>12.6428571428571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57</v>
      </c>
      <c r="C7" s="66" t="n">
        <v>43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13</v>
      </c>
      <c r="C9" s="86" t="n">
        <v>0.200000002980232</v>
      </c>
      <c r="D9" s="87"/>
      <c r="E9" s="87"/>
      <c r="F9" s="88" t="n">
        <f aca="false">($B9*$B$7+$C9*$C$7)/100</f>
        <v>7.4960000012815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12.6600027550012</v>
      </c>
      <c r="C20" s="165" t="n">
        <f aca="false">SUM(C23:C82)</f>
        <v>0.27000000141561</v>
      </c>
      <c r="D20" s="166"/>
      <c r="E20" s="167" t="s">
        <v>53</v>
      </c>
      <c r="F20" s="168" t="n">
        <f aca="false">($B20*$B$7+$C20*$C$7)/100</f>
        <v>7.33230157095939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7.21620157035068</v>
      </c>
      <c r="C21" s="178" t="n">
        <f aca="false">C20*C7/100</f>
        <v>0.116100000608712</v>
      </c>
      <c r="D21" s="110" t="str">
        <f aca="false">IF(F21=0,"",IF((ABS(F21-F19))&gt;(0.2*F21),CONCATENATE(" rec. par taxa (",F21," %) supérieur à 20 % !"),""))</f>
        <v> rec. par taxa (7,33230157095939 %)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7.33230157095939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0.3125</v>
      </c>
      <c r="C23" s="204" t="n">
        <v>0.0625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0.205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X23" s="217"/>
      <c r="Y23" s="215" t="str">
        <f aca="false">IF(A23="new.cod","NEWCOD",IF(AND((Z23=""),ISTEXT(A23)),A23,IF(Z23="","",INDEX(,Z23))))</f>
        <v>CLASPX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0.00999999977648258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0.00999999977648258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FONANT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0.00999999977648258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0.00999999977648258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AMBFLU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0.00999999977648258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0.00999999977648258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FISCRA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3.09999990463257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1.77129994554445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17"/>
      <c r="Y27" s="215" t="str">
        <f aca="false">IF(A27="new.cod","NEWCOD",IF(AND((Z27=""),ISTEXT(A27)),A27,IF(Z27="","",INDEX(,Z27))))</f>
        <v>RHYRIP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0.833333015441895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0.479299818705767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AUDSPX</v>
      </c>
      <c r="Z28" s="9" t="str">
        <f aca="false">IF(ISERROR(MATCH(A28,,0)),IF(ISERROR(MATCH(A28,,0)),"",(MATCH(A28,,0))),(MATCH(A28,,0)))</f>
        <v/>
      </c>
      <c r="AA28" s="218"/>
      <c r="AB28" s="227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2.00999999046326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1.14999999446794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Y29" s="215" t="str">
        <f aca="false">IF(A29="new.cod","NEWCOD",IF(AND((Z29=""),ISTEXT(A29)),A29,IF(Z29="","",INDEX(,Z29))))</f>
        <v>PHOSPX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16</v>
      </c>
      <c r="B30" s="221" t="n">
        <v>2</v>
      </c>
      <c r="C30" s="222" t="n">
        <v>0.100000001490116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1.18300000064075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HILSPX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86</v>
      </c>
      <c r="B31" s="221" t="n">
        <v>4.16666984558106</v>
      </c>
      <c r="C31" s="222" t="n">
        <v>0.00999999977648258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2.37930181188509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LEASPX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87</v>
      </c>
      <c r="B32" s="221" t="n">
        <v>0.00999999977648258</v>
      </c>
      <c r="C32" s="222" t="n">
        <v>0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0.00569999987259507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28"/>
      <c r="Y32" s="215" t="str">
        <f aca="false">IF(A32="new.cod","NEWCOD",IF(AND((Z32=""),ISTEXT(A32)),A32,IF(Z32="","",INDEX(,Z32))))</f>
        <v>THAALO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88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0.00569999987259507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LUNCRU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89</v>
      </c>
      <c r="B34" s="221" t="n">
        <v>0.1875</v>
      </c>
      <c r="C34" s="222" t="n">
        <v>0.0375000014901161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9" t="n">
        <f aca="false">($B34*$B$7+$C34*$C$7)/100</f>
        <v>0.12300000064075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 t="s">
        <v>90</v>
      </c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>No</v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Newcod</v>
      </c>
      <c r="Z34" s="9" t="str">
        <f aca="false">IF(ISERROR(MATCH(A34,,0)),IF(ISERROR(MATCH(A34,,0)),"",(MATCH(A34,,0))),(MATCH(A34,,0)))</f>
        <v/>
      </c>
      <c r="AA34" s="218" t="s">
        <v>90</v>
      </c>
      <c r="AB34" s="230" t="s">
        <v>91</v>
      </c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/>
      <c r="B35" s="221"/>
      <c r="C35" s="222"/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9" t="n">
        <f aca="false">($B35*$B$7+$C35*$C$7)/100</f>
        <v>0</v>
      </c>
      <c r="G35" s="208" t="str">
        <f aca="false">IF(A35="","",IF(ISERROR(VLOOKUP($A35,,13,0)),IF(ISERROR(VLOOKUP($A35,,12,0)),"    -",VLOOKUP($A35,,12,0)),VLOOKUP($A35,,13,0)))</f>
        <v/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B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9" t="n">
        <f aca="false">($B36*$B$7+$C36*$C$7)/100</f>
        <v>0</v>
      </c>
      <c r="G36" s="208" t="str">
        <f aca="false">IF(A36="","",IF(ISERROR(VLOOKUP($A36,,13,0)),IF(ISERROR(VLOOKUP($A36,,12,0)),"    -",VLOOKUP($A36,,12,0)),VLOOKUP($A36,,13,0)))</f>
        <v/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9" t="n">
        <f aca="false">($B37*$B$7+$C37*$C$7)/100</f>
        <v>0</v>
      </c>
      <c r="G37" s="208" t="str">
        <f aca="false">IF(A37="","",IF(ISERROR(VLOOKUP($A37,,13,0)),IF(ISERROR(VLOOKUP($A37,,12,0)),"    -",VLOOKUP($A37,,12,0)),VLOOKUP($A37,,13,0)))</f>
        <v/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9" t="n">
        <f aca="false">($B38*$B$7+$C38*$C$7)/100</f>
        <v>0</v>
      </c>
      <c r="G38" s="208" t="str">
        <f aca="false">IF(A38="","",IF(ISERROR(VLOOKUP($A38,,13,0)),IF(ISERROR(VLOOKUP($A38,,12,0)),"    -",VLOOKUP($A38,,12,0)),VLOOKUP($A38,,13,0)))</f>
        <v/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9" t="n">
        <f aca="false">($B39*$B$7+$C39*$C$7)/100</f>
        <v>0</v>
      </c>
      <c r="G39" s="208" t="str">
        <f aca="false">IF(A39="","",IF(ISERROR(VLOOKUP($A39,,13,0)),IF(ISERROR(VLOOKUP($A39,,12,0)),"    -",VLOOKUP($A39,,12,0)),VLOOKUP($A39,,13,0)))</f>
        <v/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9" t="n">
        <f aca="false">($B40*$B$7+$C40*$C$7)/100</f>
        <v>0</v>
      </c>
      <c r="G40" s="208" t="str">
        <f aca="false">IF(A40="","",IF(ISERROR(VLOOKUP($A40,,13,0)),IF(ISERROR(VLOOKUP($A40,,12,0)),"    -",VLOOKUP($A40,,12,0)),VLOOKUP($A40,,13,0)))</f>
        <v/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9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9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9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9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9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9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9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9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9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9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9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9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9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9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9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9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9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31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9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9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2"/>
      <c r="M59" s="232"/>
      <c r="N59" s="232"/>
      <c r="O59" s="213"/>
      <c r="P59" s="233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9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2"/>
      <c r="M60" s="232"/>
      <c r="N60" s="232"/>
      <c r="O60" s="213"/>
      <c r="P60" s="233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9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9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9" t="n">
        <f aca="false">($B63*$B$7+$C63*$C$7)/100</f>
        <v>0</v>
      </c>
      <c r="G63" s="234" t="str">
        <f aca="false">IF(A63="","",IF(ISERROR(VLOOKUP($A63,,13,0)),IF(ISERROR(VLOOKUP($A63,,12,0)),"    -",VLOOKUP($A63,,12,0)),VLOOKUP($A63,,13,0)))</f>
        <v/>
      </c>
      <c r="H63" s="235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9" t="n">
        <f aca="false">($B64*$B$7+$C64*$C$7)/100</f>
        <v>0</v>
      </c>
      <c r="G64" s="236" t="str">
        <f aca="false">IF(A64="","",IF(ISERROR(VLOOKUP($A64,,13,0)),IF(ISERROR(VLOOKUP($A64,,12,0)),"    -",VLOOKUP($A64,,12,0)),VLOOKUP($A64,,13,0)))</f>
        <v/>
      </c>
      <c r="H64" s="237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9" t="n">
        <f aca="false">($B65*$B$7+$C65*$C$7)/100</f>
        <v>0</v>
      </c>
      <c r="G65" s="236" t="str">
        <f aca="false">IF(A65="","",IF(ISERROR(VLOOKUP($A65,,13,0)),IF(ISERROR(VLOOKUP($A65,,12,0)),"    -",VLOOKUP($A65,,12,0)),VLOOKUP($A65,,13,0)))</f>
        <v/>
      </c>
      <c r="H65" s="237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9" t="n">
        <f aca="false">($B66*$B$7+$C66*$C$7)/100</f>
        <v>0</v>
      </c>
      <c r="G66" s="236" t="str">
        <f aca="false">IF(A66="","",IF(ISERROR(VLOOKUP($A66,,13,0)),IF(ISERROR(VLOOKUP($A66,,12,0)),"    -",VLOOKUP($A66,,12,0)),VLOOKUP($A66,,13,0)))</f>
        <v/>
      </c>
      <c r="H66" s="237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9" t="n">
        <f aca="false">($B67*$B$7+$C67*$C$7)/100</f>
        <v>0</v>
      </c>
      <c r="G67" s="236" t="str">
        <f aca="false">IF(A67="","",IF(ISERROR(VLOOKUP($A67,,13,0)),IF(ISERROR(VLOOKUP($A67,,12,0)),"    -",VLOOKUP($A67,,12,0)),VLOOKUP($A67,,13,0)))</f>
        <v/>
      </c>
      <c r="H67" s="237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9" t="n">
        <f aca="false">($B68*$B$7+$C68*$C$7)/100</f>
        <v>0</v>
      </c>
      <c r="G68" s="236" t="str">
        <f aca="false">IF(A68="","",IF(ISERROR(VLOOKUP($A68,,13,0)),IF(ISERROR(VLOOKUP($A68,,12,0)),"    -",VLOOKUP($A68,,12,0)),VLOOKUP($A68,,13,0)))</f>
        <v/>
      </c>
      <c r="H68" s="237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9" t="n">
        <f aca="false">($B69*$B$7+$C69*$C$7)/100</f>
        <v>0</v>
      </c>
      <c r="G69" s="236" t="str">
        <f aca="false">IF(A69="","",IF(ISERROR(VLOOKUP($A69,,13,0)),IF(ISERROR(VLOOKUP($A69,,12,0)),"    -",VLOOKUP($A69,,12,0)),VLOOKUP($A69,,13,0)))</f>
        <v/>
      </c>
      <c r="H69" s="237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9" t="n">
        <f aca="false">($B70*$B$7+$C70*$C$7)/100</f>
        <v>0</v>
      </c>
      <c r="G70" s="236" t="str">
        <f aca="false">IF(A70="","",IF(ISERROR(VLOOKUP($A70,,13,0)),IF(ISERROR(VLOOKUP($A70,,12,0)),"    -",VLOOKUP($A70,,12,0)),VLOOKUP($A70,,13,0)))</f>
        <v/>
      </c>
      <c r="H70" s="237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9" t="n">
        <f aca="false">($B71*$B$7+$C71*$C$7)/100</f>
        <v>0</v>
      </c>
      <c r="G71" s="236" t="str">
        <f aca="false">IF(A71="","",IF(ISERROR(VLOOKUP($A71,,13,0)),IF(ISERROR(VLOOKUP($A71,,12,0)),"    -",VLOOKUP($A71,,12,0)),VLOOKUP($A71,,13,0)))</f>
        <v/>
      </c>
      <c r="H71" s="237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9" t="n">
        <f aca="false">($B72*$B$7+$C72*$C$7)/100</f>
        <v>0</v>
      </c>
      <c r="G72" s="236" t="str">
        <f aca="false">IF(A72="","",IF(ISERROR(VLOOKUP($A72,,13,0)),IF(ISERROR(VLOOKUP($A72,,12,0)),"    -",VLOOKUP($A72,,12,0)),VLOOKUP($A72,,13,0)))</f>
        <v/>
      </c>
      <c r="H72" s="237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9" t="n">
        <f aca="false">($B73*$B$7+$C73*$C$7)/100</f>
        <v>0</v>
      </c>
      <c r="G73" s="236" t="str">
        <f aca="false">IF(A73="","",IF(ISERROR(VLOOKUP($A73,,13,0)),IF(ISERROR(VLOOKUP($A73,,12,0)),"    -",VLOOKUP($A73,,12,0)),VLOOKUP($A73,,13,0)))</f>
        <v/>
      </c>
      <c r="H73" s="237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9" t="n">
        <f aca="false">($B74*$B$7+$C74*$C$7)/100</f>
        <v>0</v>
      </c>
      <c r="G74" s="236" t="str">
        <f aca="false">IF(A74="","",IF(ISERROR(VLOOKUP($A74,,13,0)),IF(ISERROR(VLOOKUP($A74,,12,0)),"    -",VLOOKUP($A74,,12,0)),VLOOKUP($A74,,13,0)))</f>
        <v/>
      </c>
      <c r="H74" s="237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9" t="n">
        <f aca="false">($B75*$B$7+$C75*$C$7)/100</f>
        <v>0</v>
      </c>
      <c r="G75" s="236" t="str">
        <f aca="false">IF(A75="","",IF(ISERROR(VLOOKUP($A75,,13,0)),IF(ISERROR(VLOOKUP($A75,,12,0)),"    -",VLOOKUP($A75,,12,0)),VLOOKUP($A75,,13,0)))</f>
        <v/>
      </c>
      <c r="H75" s="237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9" t="n">
        <f aca="false">($B76*$B$7+$C76*$C$7)/100</f>
        <v>0</v>
      </c>
      <c r="G76" s="236" t="str">
        <f aca="false">IF(A76="","",IF(ISERROR(VLOOKUP($A76,,13,0)),IF(ISERROR(VLOOKUP($A76,,12,0)),"    -",VLOOKUP($A76,,12,0)),VLOOKUP($A76,,13,0)))</f>
        <v/>
      </c>
      <c r="H76" s="237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9" t="n">
        <f aca="false">($B77*$B$7+$C77*$C$7)/100</f>
        <v>0</v>
      </c>
      <c r="G77" s="236" t="str">
        <f aca="false">IF(A77="","",IF(ISERROR(VLOOKUP($A77,,13,0)),IF(ISERROR(VLOOKUP($A77,,12,0)),"    -",VLOOKUP($A77,,12,0)),VLOOKUP($A77,,13,0)))</f>
        <v/>
      </c>
      <c r="H77" s="237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9" t="n">
        <f aca="false">($B78*$B$7+$C78*$C$7)/100</f>
        <v>0</v>
      </c>
      <c r="G78" s="236" t="str">
        <f aca="false">IF(A78="","",IF(ISERROR(VLOOKUP($A78,,13,0)),IF(ISERROR(VLOOKUP($A78,,12,0)),"    -",VLOOKUP($A78,,12,0)),VLOOKUP($A78,,13,0)))</f>
        <v/>
      </c>
      <c r="H78" s="237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9" t="n">
        <f aca="false">($B79*$B$7+$C79*$C$7)/100</f>
        <v>0</v>
      </c>
      <c r="G79" s="236" t="str">
        <f aca="false">IF(A79="","",IF(ISERROR(VLOOKUP($A79,,13,0)),IF(ISERROR(VLOOKUP($A79,,12,0)),"    -",VLOOKUP($A79,,12,0)),VLOOKUP($A79,,13,0)))</f>
        <v/>
      </c>
      <c r="H79" s="237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9" t="n">
        <f aca="false">($B80*$B$7+$C80*$C$7)/100</f>
        <v>0</v>
      </c>
      <c r="G80" s="236" t="str">
        <f aca="false">IF(A80="","",IF(ISERROR(VLOOKUP($A80,,13,0)),IF(ISERROR(VLOOKUP($A80,,12,0)),"    -",VLOOKUP($A80,,12,0)),VLOOKUP($A80,,13,0)))</f>
        <v/>
      </c>
      <c r="H80" s="237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9" t="n">
        <f aca="false">($B81*$B$7+$C81*$C$7)/100</f>
        <v>0</v>
      </c>
      <c r="G81" s="236" t="str">
        <f aca="false">IF(A81="","",IF(ISERROR(VLOOKUP($A81,,13,0)),IF(ISERROR(VLOOKUP($A81,,12,0)),"    -",VLOOKUP($A81,,12,0)),VLOOKUP($A81,,13,0)))</f>
        <v/>
      </c>
      <c r="H81" s="237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2"/>
      <c r="M81" s="232"/>
      <c r="N81" s="232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8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9"/>
      <c r="B82" s="240"/>
      <c r="C82" s="241"/>
      <c r="D82" s="242" t="str">
        <f aca="false">IF(ISERROR(VLOOKUP($A82,,2,0)),IF(ISERROR(VLOOKUP($A82,,1,0)),"",VLOOKUP($A82,,1,0)),VLOOKUP($A82,,2,0))</f>
        <v/>
      </c>
      <c r="E82" s="243" t="n">
        <f aca="false">IF(D82="",0,VLOOKUP(D82,D$20:D80,1,0))</f>
        <v>0</v>
      </c>
      <c r="F82" s="244" t="n">
        <f aca="false">($B82*$B$7+$C82*$C$7)/100</f>
        <v>0</v>
      </c>
      <c r="G82" s="245" t="str">
        <f aca="false">IF(A82="","",IF(ISERROR(VLOOKUP($A82,,13,0)),IF(ISERROR(VLOOKUP($A82,,12,0)),"    -",VLOOKUP($A82,,12,0)),VLOOKUP($A82,,13,0)))</f>
        <v/>
      </c>
      <c r="H82" s="246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7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8"/>
      <c r="M82" s="248"/>
      <c r="N82" s="248"/>
      <c r="O82" s="249"/>
      <c r="P82" s="250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51"/>
      <c r="X82" s="252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3" t="s">
        <v>92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4"/>
      <c r="Q83" s="254"/>
      <c r="R83" s="254"/>
      <c r="S83" s="254"/>
      <c r="T83" s="9"/>
      <c r="U83" s="9"/>
      <c r="V83" s="254"/>
      <c r="W83" s="254"/>
      <c r="X83" s="254"/>
      <c r="Y83" s="255"/>
      <c r="Z83" s="255"/>
      <c r="AA83" s="255"/>
      <c r="AB83" s="256"/>
      <c r="AC83" s="256"/>
      <c r="AD83" s="256"/>
    </row>
    <row r="84" customFormat="false" ht="12.75" hidden="true" customHeight="false" outlineLevel="0" collapsed="false">
      <c r="A84" s="257" t="str">
        <f aca="false">A3</f>
        <v>la Coise</v>
      </c>
      <c r="B84" s="258" t="str">
        <f aca="false">C3</f>
        <v>COISE à LARAJASSE</v>
      </c>
      <c r="C84" s="259" t="n">
        <f aca="false">A4</f>
        <v>41813</v>
      </c>
      <c r="D84" s="260" t="str">
        <f aca="false">IF(ISERROR(SUM($T$23:$T$82)/SUM($U$23:$U$82)),"",SUM($T$23:$T$82)/SUM($U$23:$U$82))</f>
        <v/>
      </c>
      <c r="E84" s="261" t="n">
        <f aca="false">N13</f>
        <v>12</v>
      </c>
      <c r="F84" s="258" t="n">
        <f aca="false">N14</f>
        <v>0</v>
      </c>
      <c r="G84" s="258" t="n">
        <f aca="false">N15</f>
        <v>0</v>
      </c>
      <c r="H84" s="258" t="n">
        <f aca="false">N16</f>
        <v>0</v>
      </c>
      <c r="I84" s="258" t="n">
        <f aca="false">N17</f>
        <v>0</v>
      </c>
      <c r="J84" s="262" t="str">
        <f aca="false">N8</f>
        <v>     -</v>
      </c>
      <c r="K84" s="260" t="str">
        <f aca="false">N9</f>
        <v>     -</v>
      </c>
      <c r="L84" s="261" t="n">
        <f aca="false">N10</f>
        <v>0</v>
      </c>
      <c r="M84" s="261" t="n">
        <f aca="false">N11</f>
        <v>0</v>
      </c>
      <c r="N84" s="260" t="str">
        <f aca="false">O8</f>
        <v>      -</v>
      </c>
      <c r="O84" s="260" t="str">
        <f aca="false">O9</f>
        <v>      -</v>
      </c>
      <c r="P84" s="261" t="n">
        <f aca="false">O10</f>
        <v>0</v>
      </c>
      <c r="Q84" s="261" t="n">
        <f aca="false">O11</f>
        <v>0</v>
      </c>
      <c r="R84" s="261" t="n">
        <f aca="false">F21</f>
        <v>7.33230157095939</v>
      </c>
      <c r="S84" s="261" t="n">
        <f aca="false">K11</f>
        <v>0</v>
      </c>
      <c r="T84" s="261" t="n">
        <f aca="false">K12</f>
        <v>0</v>
      </c>
      <c r="U84" s="261" t="n">
        <f aca="false">K13</f>
        <v>0</v>
      </c>
      <c r="V84" s="263" t="n">
        <f aca="false">K14</f>
        <v>0</v>
      </c>
      <c r="W84" s="264" t="n">
        <f aca="false">K15</f>
        <v>0</v>
      </c>
      <c r="Z84" s="238"/>
      <c r="AA84" s="238"/>
      <c r="AB84" s="256"/>
      <c r="AC84" s="256"/>
      <c r="AD84" s="256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5" t="s">
        <v>93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94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95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96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97</v>
      </c>
      <c r="R90" s="9"/>
      <c r="S90" s="266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98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6"/>
    </row>
    <row r="92" customFormat="false" ht="12.75" hidden="false" customHeight="false" outlineLevel="0" collapsed="false">
      <c r="Q92" s="9" t="s">
        <v>99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100</v>
      </c>
      <c r="R93" s="9"/>
      <c r="S93" s="215" t="str">
        <f aca="false">INDEX($A$23:$A$82,$S$92)</f>
        <v>CLASPX</v>
      </c>
      <c r="T93" s="9"/>
    </row>
    <row r="94" customFormat="false" ht="12.75" hidden="false" customHeight="false" outlineLevel="0" collapsed="false">
      <c r="S94" s="256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28">
    <cfRule type="expression" priority="28" aboveAverage="0" equalAverage="0" bottom="0" percent="0" rank="0" text="" dxfId="26">
      <formula>ISTEXT($E28)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2024-04-16T07:19:34Z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