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_xlnm.Print_Area" vbProcedure="false">'04010250'!$A$1:$Q$82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<sst xmlns="http://schemas.openxmlformats.org/spreadsheetml/2006/main" count="178" uniqueCount="114">
  <si>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</si>
  <si>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</si>
  <si>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</si>
  <si>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</si>
  <si>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Lignon</t>
  </si>
  <si>
    <t xml:space="preserve">LIGNON À JEANSAGNIERE</t>
  </si>
  <si>
    <t xml:space="preserve">04010250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</si>
  <si>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</si>
  <si>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</si>
  <si>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</si>
  <si>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</si>
  <si>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</si>
  <si>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</si>
  <si>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</si>
  <si>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</si>
  <si>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</si>
  <si>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</si>
  <si>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</si>
  <si>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rapide</t>
  </si>
  <si>
    <t xml:space="preserve">pl. courant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</si>
  <si>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</si>
  <si>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</si>
  <si>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</si>
  <si>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</si>
  <si>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</si>
  <si>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</si>
  <si>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</si>
  <si>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</si>
  <si>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</si>
  <si>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</si>
  <si>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</si>
  <si>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</si>
  <si>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</si>
  <si>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</si>
  <si>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</si>
  <si>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</si>
  <si>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</si>
  <si>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</si>
  <si>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</si>
  <si>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</si>
  <si>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</si>
  <si>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</si>
  <si>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</si>
  <si>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</si>
  <si>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</si>
  <si>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</si>
  <si>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</si>
  <si>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</si>
  <si>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</si>
  <si>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</si>
  <si>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</si>
  <si>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</si>
  <si>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</si>
  <si>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</si>
  <si>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</si>
  <si>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</si>
  <si>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</si>
  <si>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</si>
  <si>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</si>
  <si>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</si>
  <si>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</si>
  <si>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</si>
  <si>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</si>
  <si>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</si>
  <si>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</si>
  <si>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</si>
  <si>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</si>
  <si>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</si>
  <si>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</si>
  <si>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</si>
  <si>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</si>
  <si>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</si>
  <si>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</si>
  <si>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</si>
  <si>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</si>
  <si>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</si>
  <si>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</si>
  <si>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</si>
  <si>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</si>
  <si>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CALPLA</t>
  </si>
  <si>
    <t xml:space="preserve"> -</t>
  </si>
  <si>
    <t xml:space="preserve">MICSPX</t>
  </si>
  <si>
    <t xml:space="preserve">MYOSCO</t>
  </si>
  <si>
    <t xml:space="preserve">cf.</t>
  </si>
  <si>
    <t xml:space="preserve">RHYRIP</t>
  </si>
  <si>
    <t xml:space="preserve">PHOSPX</t>
  </si>
  <si>
    <t xml:space="preserve">GLYFLU</t>
  </si>
  <si>
    <t xml:space="preserve">CHIPOL</t>
  </si>
  <si>
    <t xml:space="preserve">LEASPX</t>
  </si>
  <si>
    <t xml:space="preserve">RANFLA</t>
  </si>
  <si>
    <t xml:space="preserve">SCAUND</t>
  </si>
  <si>
    <t xml:space="preserve">AGRSPX</t>
  </si>
  <si>
    <t xml:space="preserve">AJUREP</t>
  </si>
  <si>
    <t xml:space="preserve">ANHSYL</t>
  </si>
  <si>
    <t xml:space="preserve">CAMAMA</t>
  </si>
  <si>
    <t xml:space="preserve">CHROPP</t>
  </si>
  <si>
    <t xml:space="preserve">FILULM</t>
  </si>
  <si>
    <t xml:space="preserve">JUNACU</t>
  </si>
  <si>
    <t xml:space="preserve">JUNEFF</t>
  </si>
  <si>
    <t xml:space="preserve">LOTPED</t>
  </si>
  <si>
    <t xml:space="preserve">LYSNUM</t>
  </si>
  <si>
    <t xml:space="preserve">PLIUND</t>
  </si>
  <si>
    <t xml:space="preserve">RANREP</t>
  </si>
  <si>
    <t xml:space="preserve">NEWCOD</t>
  </si>
  <si>
    <t xml:space="preserve">Holcus mollis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</si>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</sst>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42194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14.2333333333333</v>
      </c>
      <c r="N5" s="48"/>
      <c r="O5" s="49" t="s">
        <v>16</v>
      </c>
      <c r="P5" s="50" t="n">
        <v>13.9545454545455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75</v>
      </c>
      <c r="C7" s="66" t="n">
        <v>25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45</v>
      </c>
      <c r="C9" s="66" t="n">
        <v>10</v>
      </c>
      <c r="D9" s="82"/>
      <c r="E9" s="82"/>
      <c r="F9" s="83" t="n">
        <f aca="false">($B9*$B$7+$C9*$C$7)/100</f>
        <v>36.25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25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46.0999999977648</v>
      </c>
      <c r="C20" s="155" t="n">
        <f aca="false">SUM(C23:C62)</f>
        <v>11.2799999881536</v>
      </c>
      <c r="D20" s="156"/>
      <c r="E20" s="157" t="s">
        <v>54</v>
      </c>
      <c r="F20" s="158" t="n">
        <f aca="false">($B20*$B$7+$C20*$C$7)/100</f>
        <v>37.394999995362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34.5749999983236</v>
      </c>
      <c r="C21" s="166" t="n">
        <f aca="false">C20*C7/100</f>
        <v>2.81999999703839</v>
      </c>
      <c r="D21" s="167" t="s">
        <v>57</v>
      </c>
      <c r="E21" s="168"/>
      <c r="F21" s="169" t="n">
        <f aca="false">B21+C21</f>
        <v>37.394999995362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0.00749999983236194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CALPLA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0.00749999983236194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MICSPX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0.00249999994412065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83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MYOSCO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84</v>
      </c>
      <c r="B26" s="211" t="n">
        <v>25</v>
      </c>
      <c r="C26" s="212" t="n">
        <v>10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21.25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85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86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GLYFLU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16</v>
      </c>
      <c r="B29" s="211" t="n">
        <v>21</v>
      </c>
      <c r="C29" s="212" t="n">
        <v>1.00999999046326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16.0024999976158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BRARIV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0.0199999995529652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0.0174999996088445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0.00749999983236194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LEASPX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89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0.00749999983236194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RANFLA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90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SCAUND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91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0.00249999994412065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AGRSPX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92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0.00249999994412065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AJUREP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93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0.00249999994412065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ANHSYL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94</v>
      </c>
      <c r="B37" s="211" t="n">
        <v>0</v>
      </c>
      <c r="C37" s="212" t="n">
        <v>0.100000001490116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0.025000000372529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83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CAMAMA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95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0.00249999994412065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CHROPP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96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0.00249999994412065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FILULM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97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0.00749999983236194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JUNACU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98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0.00249999994412065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JUNEFF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99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0.00249999994412065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LOTPED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100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0.00249999994412065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LYSNUM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101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0.00249999994412065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PLIUND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102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0.00249999994412065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RANREP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103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0.00249999994412065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Holcus mollis</v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>NoCod</v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 t="s">
        <v>104</v>
      </c>
      <c r="X46" s="224"/>
      <c r="Y46" s="207" t="str">
        <f aca="false">IF(AND(ISNUMBER(F46),OR(A46="",A46="!!!!!!")),"!!!!!!",IF(A46="new.cod","NEWCOD",IF(AND((Z46=""),ISTEXT(A46),A46&lt;&gt;"!!!!!!"),A46,IF(Z46="","",INDEX(,Z46)))))</f>
        <v>NEWCOD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103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0.00249999994412065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Poaceae</v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>NoCod</v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 t="s">
        <v>105</v>
      </c>
      <c r="X47" s="224"/>
      <c r="Y47" s="207" t="str">
        <f aca="false">IF(AND(ISNUMBER(F47),OR(A47="",A47="!!!!!!")),"!!!!!!",IF(A47="new.cod","NEWCOD",IF(AND((Z47=""),ISTEXT(A47),A47&lt;&gt;"!!!!!!"),A47,IF(Z47="","",INDEX(,Z47)))))</f>
        <v>NEWCOD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37.394999995362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 À JEANSAGNIERE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37.394999995362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110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113</v>
      </c>
      <c r="S93" s="6"/>
      <c r="T93" s="207" t="str">
        <f aca="false">INDEX($A$23:$A$82,$T$92)</f>
        <v>CALPLA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2024-04-19T08:15:18Z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