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780" sheetId="1" state="visible" r:id="rId3"/>
  </sheets>
  <definedNames>
    <definedName function="false" hidden="false" localSheetId="0" name="_xlnm.Print_Area" vbProcedure="false">'04010780'!$A$1:$Q$82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<sst xmlns="http://schemas.openxmlformats.org/spreadsheetml/2006/main" count="162" uniqueCount="98">
  <si>
    <t xml:space="preserve">Relevés floristiques aquatiques - IBMR</t>
  </si>
  <si>
    <t xml:space="preserve">AQUABIO</t>
  </si>
  <si>
    <t xml:space="preserve">Anthony ANTOINE, Majlis DURAND</t>
  </si>
  <si>
    <t xml:space="preserve">le Vizezy</t>
  </si>
  <si>
    <t xml:space="preserve">VIZEZY À ESSERTINES-EN-CHATELNEUF</t>
  </si>
  <si>
    <t xml:space="preserve">04010780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</si>
  <si>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</si>
  <si>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</si>
  <si>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</si>
  <si>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</si>
  <si>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</si>
  <si>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</si>
  <si>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</si>
  <si>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</si>
  <si>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</si>
  <si>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BRARIV</t>
  </si>
  <si>
    <t xml:space="preserve">Faciès dominant</t>
  </si>
  <si>
    <t xml:space="preserve">autre</t>
  </si>
  <si>
    <t xml:space="preserve">pl. lent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</si>
  <si>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</si>
  <si>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</si>
  <si>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</si>
  <si>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</si>
  <si>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</si>
  <si>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</si>
  <si>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</si>
  <si>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</si>
  <si>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</si>
  <si>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</si>
  <si>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</si>
  <si>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</si>
  <si>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</si>
  <si>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</si>
  <si>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</si>
  <si>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</si>
  <si>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</si>
  <si>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</si>
  <si>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</si>
  <si>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</si>
  <si>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</si>
  <si>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</si>
  <si>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</si>
  <si>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</si>
  <si>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</si>
  <si>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</si>
  <si>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</si>
  <si>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</si>
  <si>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</si>
  <si>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</si>
  <si>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</si>
  <si>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</si>
  <si>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</si>
  <si>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</si>
  <si>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</si>
  <si>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</si>
  <si>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</si>
  <si>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</si>
  <si>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</si>
  <si>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</si>
  <si>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</si>
  <si>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</si>
  <si>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</si>
  <si>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</si>
  <si>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</si>
  <si>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</si>
  <si>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</si>
  <si>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</si>
  <si>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</si>
  <si>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</si>
  <si>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</si>
  <si>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</si>
  <si>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</si>
  <si>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</si>
  <si>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</si>
  <si>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</si>
  <si>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</si>
  <si>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</si>
  <si>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</si>
  <si>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BATSPX</t>
  </si>
  <si>
    <t xml:space="preserve"> -</t>
  </si>
  <si>
    <t xml:space="preserve">LEASPX</t>
  </si>
  <si>
    <t xml:space="preserve">MIRSPX</t>
  </si>
  <si>
    <t xml:space="preserve">PAASPX</t>
  </si>
  <si>
    <t xml:space="preserve">PHOSPX</t>
  </si>
  <si>
    <t xml:space="preserve">CHIPOL</t>
  </si>
  <si>
    <t xml:space="preserve">SCAUND</t>
  </si>
  <si>
    <t xml:space="preserve">FISCRA</t>
  </si>
  <si>
    <t xml:space="preserve">FONANT</t>
  </si>
  <si>
    <t xml:space="preserve">RHYRIP</t>
  </si>
  <si>
    <t xml:space="preserve">CAMAMA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</si>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</sst>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42629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14.1363636363636</v>
      </c>
      <c r="N5" s="48"/>
      <c r="O5" s="49" t="s">
        <v>15</v>
      </c>
      <c r="P5" s="50" t="n">
        <v>13.9444444444444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76</v>
      </c>
      <c r="C7" s="66" t="n">
        <v>24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25.2000007629395</v>
      </c>
      <c r="C9" s="66" t="n">
        <v>5</v>
      </c>
      <c r="D9" s="82"/>
      <c r="E9" s="82"/>
      <c r="F9" s="83" t="n">
        <f aca="false">($B9*$B$7+$C9*$C$7)/100</f>
        <v>20.352000579834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12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25.3100002296269</v>
      </c>
      <c r="C20" s="155" t="n">
        <f aca="false">SUM(C23:C82)</f>
        <v>5.0599999986589</v>
      </c>
      <c r="D20" s="156"/>
      <c r="E20" s="157" t="s">
        <v>53</v>
      </c>
      <c r="F20" s="158" t="n">
        <f aca="false">($B20*$B$7+$C20*$C$7)/100</f>
        <v>20.4500001741946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19.2356001745164</v>
      </c>
      <c r="C21" s="166" t="n">
        <f aca="false">C20*C7/100</f>
        <v>1.21439999967814</v>
      </c>
      <c r="D21" s="167" t="s">
        <v>56</v>
      </c>
      <c r="E21" s="168"/>
      <c r="F21" s="169" t="n">
        <f aca="false">B21+C21</f>
        <v>20.4500001741946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BATSPX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LEASPX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MIRSPX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PAASPX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PHOSPX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0.00759999983012676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CHIPOL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0.00759999983012676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SCAUND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15</v>
      </c>
      <c r="B30" s="211" t="n">
        <v>0.200000002980232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0.152000002264977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BRARIV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FISCRA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0.00759999983012676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FONANT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25.0100002288818</v>
      </c>
      <c r="C33" s="212" t="n">
        <v>5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20.2076001739502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RHYRIP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0.00759999983012676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CAMAMA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20.4500001741946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Vizezy</v>
      </c>
      <c r="B84" s="175" t="str">
        <f aca="false">C3</f>
        <v>VIZEZY À ESSERTINES-EN-CHATELNEUF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20.4500001741946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94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97</v>
      </c>
      <c r="S93" s="6"/>
      <c r="T93" s="207" t="str">
        <f aca="false">INDEX($A$23:$A$82,$T$92)</f>
        <v>BATSPX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2024-04-24T22:00:41Z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