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17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'04011700'!$A$1:$O$82</definedName>
    <definedName function="false" hidden="false" localSheetId="0" name="Excel_BuiltIn__FilterDatabase" vbProcedure="false">'04011700'!$A$23:$J$84</definedName>
    <definedName function="false" hidden="false" localSheetId="0" name="NOM" vbProcedure="false">'04011700'!$H$1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<sst xmlns="http://schemas.openxmlformats.org/spreadsheetml/2006/main" count="100" uniqueCount="96">
  <si>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</si>
  <si>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</si>
  <si>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</si>
  <si>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</si>
  <si>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</si>
  <si>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l'Aix</t>
  </si>
  <si>
    <t xml:space="preserve">AIX à GREZOLLES</t>
  </si>
  <si>
    <t xml:space="preserve">04011700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</si>
  <si>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</si>
  <si>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</si>
  <si>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</si>
  <si>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</si>
  <si>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</si>
  <si>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</si>
  <si>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</si>
  <si>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</si>
  <si>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</si>
  <si>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</si>
  <si>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pl. courant</t>
  </si>
  <si>
    <t xml:space="preserve">niv. trophique:</t>
  </si>
  <si>
    <t xml:space="preserve">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</si>
  <si>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</si>
  <si>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</si>
  <si>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</si>
  <si>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</si>
  <si>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</si>
  <si>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</si>
  <si>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</si>
  <si>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</si>
  <si>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</si>
  <si>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</si>
  <si>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</si>
  <si>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</si>
  <si>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</si>
  <si>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</si>
  <si>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</si>
  <si>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</si>
  <si>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</si>
  <si>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</si>
  <si>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</si>
  <si>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</si>
  <si>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</si>
  <si>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</si>
  <si>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</si>
  <si>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</si>
  <si>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</si>
  <si>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</si>
  <si>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</si>
  <si>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</si>
  <si>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</si>
  <si>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</si>
  <si>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</si>
  <si>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</si>
  <si>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</si>
  <si>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</si>
  <si>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</si>
  <si>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</si>
  <si>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</si>
  <si>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(0,189999997615814 %)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</si>
  <si>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</si>
  <si>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</si>
  <si>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</si>
  <si>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</si>
  <si>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</si>
  <si>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</si>
  <si>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</si>
  <si>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</si>
  <si>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</si>
  <si>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</si>
  <si>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</si>
  <si>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</si>
  <si>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</si>
  <si>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</si>
  <si>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</si>
  <si>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</si>
  <si>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</si>
  <si>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</si>
  <si>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</si>
  <si>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AMBFLU</t>
  </si>
  <si>
    <t xml:space="preserve">Newcod</t>
  </si>
  <si>
    <t xml:space="preserve">Paralemanea sp.</t>
  </si>
  <si>
    <t xml:space="preserve">FONSQU</t>
  </si>
  <si>
    <t xml:space="preserve">PHOSPX</t>
  </si>
  <si>
    <t xml:space="preserve">DERWEB</t>
  </si>
  <si>
    <t xml:space="preserve">CHIPOL</t>
  </si>
  <si>
    <t xml:space="preserve">EQUARV</t>
  </si>
  <si>
    <t xml:space="preserve">FISCRA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</si>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</sst>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1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1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1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41815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13.875</v>
      </c>
      <c r="M5" s="52"/>
      <c r="N5" s="53" t="s">
        <v>16</v>
      </c>
      <c r="O5" s="54" t="n">
        <v>14.1428571428571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0.100000001490116</v>
      </c>
      <c r="C9" s="86"/>
      <c r="D9" s="87"/>
      <c r="E9" s="87"/>
      <c r="F9" s="88" t="n">
        <f aca="false">($B9*$B$7+$C9*$C$7)/100</f>
        <v>0.100000001490116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9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0.189999997615814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0.189999997615814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0.189999997615814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(0,189999997615814 %)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0.189999997615814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AMBFLU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>No</v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Newcod</v>
      </c>
      <c r="Z24" s="9" t="str">
        <f aca="false">IF(ISERROR(MATCH(A24,,0)),IF(ISERROR(MATCH(A24,,0)),"",(MATCH(A24,,0))),(MATCH(A24,,0)))</f>
        <v/>
      </c>
      <c r="AA24" s="218"/>
      <c r="AB24" s="220" t="s">
        <v>80</v>
      </c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FONSQU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PHOSPX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DERWEB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CHIPOL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EQUARV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FISCRA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16</v>
      </c>
      <c r="B31" s="221" t="n">
        <v>0.109999999403954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0.109999999403954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RHYRIP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87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l'Aix</v>
      </c>
      <c r="B84" s="256" t="str">
        <f aca="false">C3</f>
        <v>AIX à GREZOLLES</v>
      </c>
      <c r="C84" s="257" t="n">
        <f aca="false">A4</f>
        <v>41815</v>
      </c>
      <c r="D84" s="258" t="str">
        <f aca="false">IF(ISERROR(SUM($T$23:$T$82)/SUM($U$23:$U$82)),"",SUM($T$23:$T$82)/SUM($U$23:$U$82))</f>
        <v/>
      </c>
      <c r="E84" s="259" t="n">
        <f aca="false">N13</f>
        <v>9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0.189999997615814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88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89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90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91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92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93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94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95</v>
      </c>
      <c r="R93" s="9"/>
      <c r="S93" s="215" t="str">
        <f aca="false">INDEX($A$23:$A$82,$S$92)</f>
        <v>AMBFLU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4">
    <cfRule type="expression" priority="28" aboveAverage="0" equalAverage="0" bottom="0" percent="0" rank="0" text="" dxfId="26">
      <formula>ISTEXT($E24)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2024-04-16T07:19:43Z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