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1700" sheetId="1" state="visible" r:id="rId3"/>
  </sheets>
  <definedNames>
    <definedName function="false" hidden="false" localSheetId="0" name="_xlnm.Print_Area" vbProcedure="false">'04011700'!$A$1:$Q$82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<sst xmlns="http://schemas.openxmlformats.org/spreadsheetml/2006/main" count="170" uniqueCount="105">
  <si>
    <t xml:space="preserve">Relevés floristiques aquatiques - IBMR</t>
  </si>
  <si>
    <t xml:space="preserve">AQUABIO</t>
  </si>
  <si>
    <t xml:space="preserve">Aurélie JOSSET, Laetitia BLANCHARD</t>
  </si>
  <si>
    <t xml:space="preserve">l'Aix</t>
  </si>
  <si>
    <t xml:space="preserve">AIX À GREZOLLES</t>
  </si>
  <si>
    <t xml:space="preserve">04011700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</si>
  <si>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</si>
  <si>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</si>
  <si>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</si>
  <si>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</si>
  <si>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</si>
  <si>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</si>
  <si>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</si>
  <si>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</si>
  <si>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</si>
  <si>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AUDSPX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</si>
  <si>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</si>
  <si>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</si>
  <si>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</si>
  <si>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</si>
  <si>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</si>
  <si>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</si>
  <si>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</si>
  <si>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</si>
  <si>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</si>
  <si>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</si>
  <si>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</si>
  <si>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</si>
  <si>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</si>
  <si>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</si>
  <si>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</si>
  <si>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</si>
  <si>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</si>
  <si>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</si>
  <si>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</si>
  <si>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</si>
  <si>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</si>
  <si>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</si>
  <si>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</si>
  <si>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</si>
  <si>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</si>
  <si>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</si>
  <si>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</si>
  <si>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</si>
  <si>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</si>
  <si>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</si>
  <si>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</si>
  <si>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</si>
  <si>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</si>
  <si>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</si>
  <si>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</si>
  <si>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</si>
  <si>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</si>
  <si>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</si>
  <si>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</si>
  <si>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</si>
  <si>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</si>
  <si>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</si>
  <si>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</si>
  <si>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</si>
  <si>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</si>
  <si>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</si>
  <si>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</si>
  <si>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</si>
  <si>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</si>
  <si>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</si>
  <si>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</si>
  <si>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</si>
  <si>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</si>
  <si>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</si>
  <si>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</si>
  <si>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</si>
  <si>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</si>
  <si>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</si>
  <si>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</si>
  <si>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</si>
  <si>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</si>
  <si>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</si>
  <si>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</si>
  <si>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FONANT</t>
  </si>
  <si>
    <t xml:space="preserve">PHAARU</t>
  </si>
  <si>
    <t xml:space="preserve">SPISPX</t>
  </si>
  <si>
    <t xml:space="preserve">HYAFLU</t>
  </si>
  <si>
    <t xml:space="preserve">CINFON</t>
  </si>
  <si>
    <t xml:space="preserve">PORPIN</t>
  </si>
  <si>
    <t xml:space="preserve">RHYRIP</t>
  </si>
  <si>
    <t xml:space="preserve">PHOSPX</t>
  </si>
  <si>
    <t xml:space="preserve">CHIPOL</t>
  </si>
  <si>
    <t xml:space="preserve">LEASPX</t>
  </si>
  <si>
    <t xml:space="preserve">DERWEB</t>
  </si>
  <si>
    <t xml:space="preserve">FONSQU</t>
  </si>
  <si>
    <t xml:space="preserve">HYGDUR</t>
  </si>
  <si>
    <t xml:space="preserve">EQUSPX</t>
  </si>
  <si>
    <t xml:space="preserve">FISMON</t>
  </si>
  <si>
    <t xml:space="preserve">LYSVUL</t>
  </si>
  <si>
    <t xml:space="preserve">LYTSAL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</si>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</sst>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42550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13.6904761904762</v>
      </c>
      <c r="N5" s="48"/>
      <c r="O5" s="49" t="s">
        <v>15</v>
      </c>
      <c r="P5" s="50" t="n">
        <v>13.8055555555556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3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71</v>
      </c>
      <c r="C7" s="66" t="n">
        <v>29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9</v>
      </c>
      <c r="C9" s="66" t="n">
        <v>5</v>
      </c>
      <c r="D9" s="82"/>
      <c r="E9" s="82"/>
      <c r="F9" s="83" t="n">
        <f aca="false">($B9*$B$7+$C9*$C$7)/100</f>
        <v>7.84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13.2900003492832</v>
      </c>
      <c r="C20" s="155" t="n">
        <f aca="false">SUM(C23:C82)</f>
        <v>5.1900000590831</v>
      </c>
      <c r="D20" s="156"/>
      <c r="E20" s="157" t="s">
        <v>52</v>
      </c>
      <c r="F20" s="158" t="n">
        <f aca="false">($B20*$B$7+$C20*$C$7)/100</f>
        <v>10.9410002651252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9.43590024799109</v>
      </c>
      <c r="C21" s="166" t="n">
        <f aca="false">C20*C7/100</f>
        <v>1.5051000171341</v>
      </c>
      <c r="D21" s="167" t="s">
        <v>55</v>
      </c>
      <c r="E21" s="168"/>
      <c r="F21" s="169" t="n">
        <f aca="false">B21+C21</f>
        <v>10.9410002651252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0.00709999984130263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0.5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0.152099999841303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0.00289999993517995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PHAARU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0.00709999984130263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SPISPX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0.00709999984130263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CINFON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0.00289999993517995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PORPIN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5.01000022888184</v>
      </c>
      <c r="C30" s="212" t="n">
        <v>0.100000001490116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3.58610016293824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RHYRIP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15</v>
      </c>
      <c r="B31" s="211" t="n">
        <v>1.60000002384186</v>
      </c>
      <c r="C31" s="212" t="n">
        <v>0.800000011920929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1.36800002038479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AUDSPX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0.00709999984130263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PHOSPX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CHIPOL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3.20000004768372</v>
      </c>
      <c r="C34" s="212" t="n">
        <v>1.60000002384186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2.73600004076958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LEASPX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DERWEB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0.100000001490116</v>
      </c>
      <c r="C36" s="212" t="n">
        <v>0.5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0.216000001057982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FONSQU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0.100000001490116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0.0710000010579824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HYGDUR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0.00289999993517995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EQUSPX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0.00289999993517995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FISMON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0.00289999993517995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LYSVUL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0.00289999993517995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LYTSAL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96</v>
      </c>
      <c r="B42" s="211" t="n">
        <v>3.20000004768372</v>
      </c>
      <c r="C42" s="212" t="n">
        <v>1.60000002384186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2.73600004076958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PAASPX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10.9410002651252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l'Aix</v>
      </c>
      <c r="B84" s="175" t="str">
        <f aca="false">C3</f>
        <v>AIX À GREZOLLES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10.9410002651252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104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2024-04-24T22:00:44Z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