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2210" sheetId="1" state="visible" r:id="rId3"/>
  </sheets>
  <definedNames>
    <definedName function="false" hidden="false" localSheetId="0" name="_xlnm.Print_Area" vbProcedure="false">'04022210'!$A$1:$Q$82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<sst xmlns="http://schemas.openxmlformats.org/spreadsheetml/2006/main" count="164" uniqueCount="99">
  <si>
    <t xml:space="preserve">Relevés floristiques aquatiques - IBMR</t>
  </si>
  <si>
    <t xml:space="preserve">AQUABIO</t>
  </si>
  <si>
    <t xml:space="preserve">Aurélie JOSSET, Christelle GISSET</t>
  </si>
  <si>
    <t xml:space="preserve">la Besbre</t>
  </si>
  <si>
    <t xml:space="preserve">BESBRE À SAINT-PRIX</t>
  </si>
  <si>
    <t xml:space="preserve">04022210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</si>
  <si>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</si>
  <si>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</si>
  <si>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</si>
  <si>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</si>
  <si>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</si>
  <si>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</si>
  <si>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</si>
  <si>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</si>
  <si>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</si>
  <si>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</si>
  <si>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</si>
  <si>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</si>
  <si>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</si>
  <si>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</si>
  <si>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</si>
  <si>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</si>
  <si>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</si>
  <si>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</si>
  <si>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</si>
  <si>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</si>
  <si>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</si>
  <si>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</si>
  <si>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</si>
  <si>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</si>
  <si>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</si>
  <si>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</si>
  <si>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</si>
  <si>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</si>
  <si>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</si>
  <si>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</si>
  <si>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</si>
  <si>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</si>
  <si>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</si>
  <si>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</si>
  <si>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</si>
  <si>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</si>
  <si>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</si>
  <si>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</si>
  <si>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</si>
  <si>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</si>
  <si>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</si>
  <si>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</si>
  <si>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</si>
  <si>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</si>
  <si>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</si>
  <si>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</si>
  <si>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</si>
  <si>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</si>
  <si>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</si>
  <si>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</si>
  <si>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</si>
  <si>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</si>
  <si>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</si>
  <si>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</si>
  <si>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</si>
  <si>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</si>
  <si>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</si>
  <si>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</si>
  <si>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</si>
  <si>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</si>
  <si>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</si>
  <si>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</si>
  <si>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</si>
  <si>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</si>
  <si>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</si>
  <si>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</si>
  <si>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</si>
  <si>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</si>
  <si>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</si>
  <si>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</si>
  <si>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</si>
  <si>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</si>
  <si>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</si>
  <si>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FONANT</t>
  </si>
  <si>
    <t xml:space="preserve">MELSPX</t>
  </si>
  <si>
    <t xml:space="preserve">ULOSPX</t>
  </si>
  <si>
    <t xml:space="preserve">OSCSPX</t>
  </si>
  <si>
    <t xml:space="preserve">RHYRIP</t>
  </si>
  <si>
    <t xml:space="preserve">AUDSPX</t>
  </si>
  <si>
    <t xml:space="preserve">PHOSPX</t>
  </si>
  <si>
    <t xml:space="preserve">BRARIV</t>
  </si>
  <si>
    <t xml:space="preserve">CHIPOL</t>
  </si>
  <si>
    <t xml:space="preserve">BATSPX</t>
  </si>
  <si>
    <t xml:space="preserve">DRASPX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</si>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</sst>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13.3243243243243</v>
      </c>
      <c r="N5" s="48"/>
      <c r="O5" s="49" t="s">
        <v>15</v>
      </c>
      <c r="P5" s="50" t="n">
        <v>12.4642857142857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20</v>
      </c>
      <c r="C7" s="66" t="n">
        <v>80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7.5</v>
      </c>
      <c r="C9" s="66" t="n">
        <v>12.6999998092651</v>
      </c>
      <c r="D9" s="82"/>
      <c r="E9" s="82"/>
      <c r="F9" s="83" t="n">
        <f aca="false">($B9*$B$7+$C9*$C$7)/100</f>
        <v>11.6599998474121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7.73714287951589</v>
      </c>
      <c r="C20" s="155" t="n">
        <f aca="false">SUM(C23:C82)</f>
        <v>12.800000237301</v>
      </c>
      <c r="D20" s="156"/>
      <c r="E20" s="157" t="s">
        <v>52</v>
      </c>
      <c r="F20" s="158" t="n">
        <f aca="false">($B20*$B$7+$C20*$C$7)/100</f>
        <v>11.787428765744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1.54742857590318</v>
      </c>
      <c r="C21" s="166" t="n">
        <f aca="false">C20*C7/100</f>
        <v>10.2400001898408</v>
      </c>
      <c r="D21" s="167" t="s">
        <v>55</v>
      </c>
      <c r="E21" s="168"/>
      <c r="F21" s="169" t="n">
        <f aca="false">B21+C21</f>
        <v>11.787428765744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0.00199999995529652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0.193749994039536</v>
      </c>
      <c r="C24" s="212" t="n">
        <v>0.875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0.738749998807907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0.057142898440361</v>
      </c>
      <c r="C25" s="212" t="n">
        <v>7.19286012649536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5.76571668088436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2.8571400642395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2.2877120513469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ULOSPX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OSCSPX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4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0.807999999821186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1.125</v>
      </c>
      <c r="C29" s="212" t="n">
        <v>0.1875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0.375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AUDSPX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0.100000001490116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0.0280000001192093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0.00199999995529652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BRARIV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0.00199999995529652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CHIPOL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BATSPX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15</v>
      </c>
      <c r="B34" s="211" t="n">
        <v>0.326249986886978</v>
      </c>
      <c r="C34" s="212" t="n">
        <v>1.32500004768372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1.12525003552437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FONSQU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0.00799999982118607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DRASPX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1.875</v>
      </c>
      <c r="C36" s="212" t="n">
        <v>0.3125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0.625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PAASPX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11.787428765744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Besbre</v>
      </c>
      <c r="B84" s="175" t="str">
        <f aca="false">C3</f>
        <v>BESBRE À SAINT-PRIX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11.787428765744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95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98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