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'04027810'!$A$1:$O$82</definedName>
    <definedName function="false" hidden="false" localSheetId="0" name="Excel_BuiltIn__FilterDatabase" vbProcedure="false">'04027810'!$A$23:$J$84</definedName>
    <definedName function="false" hidden="false" localSheetId="0" name="NOM" vbProcedure="false">'04027810'!$H$1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<sst xmlns="http://schemas.openxmlformats.org/spreadsheetml/2006/main" count="107" uniqueCount="103">
  <si>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</si>
  <si>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</si>
  <si>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</si>
  <si>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</si>
  <si>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</si>
  <si>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la Senouire</t>
  </si>
  <si>
    <t xml:space="preserve">SENOUIRE à SAINT-PAL-DE-SENOUIRE</t>
  </si>
  <si>
    <t xml:space="preserve">04027810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</si>
  <si>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</si>
  <si>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</si>
  <si>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</si>
  <si>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</si>
  <si>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</si>
  <si>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</si>
  <si>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</si>
  <si>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</si>
  <si>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</si>
  <si>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</si>
  <si>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</si>
  <si>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</si>
  <si>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</si>
  <si>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</si>
  <si>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</si>
  <si>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</si>
  <si>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</si>
  <si>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</si>
  <si>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</si>
  <si>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</si>
  <si>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</si>
  <si>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</si>
  <si>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</si>
  <si>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</si>
  <si>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</si>
  <si>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</si>
  <si>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</si>
  <si>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</si>
  <si>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</si>
  <si>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</si>
  <si>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</si>
  <si>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</si>
  <si>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</si>
  <si>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</si>
  <si>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</si>
  <si>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</si>
  <si>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</si>
  <si>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</si>
  <si>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</si>
  <si>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</si>
  <si>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</si>
  <si>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</si>
  <si>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</si>
  <si>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</si>
  <si>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</si>
  <si>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</si>
  <si>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</si>
  <si>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</si>
  <si>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</si>
  <si>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</si>
  <si>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</si>
  <si>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(6,61742010572925 %)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</si>
  <si>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</si>
  <si>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</si>
  <si>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</si>
  <si>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</si>
  <si>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</si>
  <si>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</si>
  <si>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</si>
  <si>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</si>
  <si>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</si>
  <si>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</si>
  <si>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</si>
  <si>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</si>
  <si>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</si>
  <si>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</si>
  <si>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</si>
  <si>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</si>
  <si>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</si>
  <si>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</si>
  <si>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</si>
  <si>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PELSPX</t>
  </si>
  <si>
    <t xml:space="preserve">RANTRP</t>
  </si>
  <si>
    <t xml:space="preserve">CALPLA</t>
  </si>
  <si>
    <t xml:space="preserve">AMBFLU</t>
  </si>
  <si>
    <t xml:space="preserve">DERWEB</t>
  </si>
  <si>
    <t xml:space="preserve">CALHAM</t>
  </si>
  <si>
    <t xml:space="preserve">OSCSPX</t>
  </si>
  <si>
    <t xml:space="preserve">RHYRIP</t>
  </si>
  <si>
    <t xml:space="preserve">PHOSPX</t>
  </si>
  <si>
    <t xml:space="preserve">FONANT</t>
  </si>
  <si>
    <t xml:space="preserve">MELSPX</t>
  </si>
  <si>
    <t xml:space="preserve">CHIPOL</t>
  </si>
  <si>
    <t xml:space="preserve">FONSQU</t>
  </si>
  <si>
    <t xml:space="preserve">LEASPX</t>
  </si>
  <si>
    <t xml:space="preserve">AUDSPX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</si>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</sst>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13.7804878048781</v>
      </c>
      <c r="M5" s="52"/>
      <c r="N5" s="53" t="s">
        <v>16</v>
      </c>
      <c r="O5" s="54" t="n">
        <v>13.5714285714286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55</v>
      </c>
      <c r="C7" s="66" t="n">
        <v>45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10</v>
      </c>
      <c r="C9" s="86" t="n">
        <v>1</v>
      </c>
      <c r="D9" s="87"/>
      <c r="E9" s="87"/>
      <c r="F9" s="88" t="n">
        <f aca="false">($B9*$B$7+$C9*$C$7)/100</f>
        <v>5.95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11.1785719189793</v>
      </c>
      <c r="C20" s="165" t="n">
        <f aca="false">SUM(C23:C82)</f>
        <v>1.04267900064588</v>
      </c>
      <c r="D20" s="166"/>
      <c r="E20" s="167" t="s">
        <v>53</v>
      </c>
      <c r="F20" s="168" t="n">
        <f aca="false">($B20*$B$7+$C20*$C$7)/100</f>
        <v>6.61742010572925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6.14821455543861</v>
      </c>
      <c r="C21" s="178" t="n">
        <f aca="false">C20*C7/100</f>
        <v>0.469205550290644</v>
      </c>
      <c r="D21" s="110" t="str">
        <f aca="false">IF(F21=0,"",IF((ABS(F21-F19))&gt;(0.2*F21),CONCATENATE(" rec. par taxa (",F21," %) supérieur à 20 % !"),""))</f>
        <v> rec. par taxa (6,61742010572925 %)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6.61742010572925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0.00449999989941716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PELSPX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0.00449999989941716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RANTRP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0.00449999989941716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CALPLA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AMBFLU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DERWEB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CALHAM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OSCSPX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0.00549999987706542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RHYRIP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0.0171428993344307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0.013928594533354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PHOSPX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0.200000002980232</v>
      </c>
      <c r="C32" s="222" t="n">
        <v>0.100000001490116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0.15500000230968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FONANT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0.261429011821747</v>
      </c>
      <c r="C33" s="222" t="n">
        <v>0.802679002285004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0.504991507530212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MELSPX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0.400000005960465</v>
      </c>
      <c r="C34" s="222" t="n">
        <v>0.0199999995529652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0.22900000307709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CHIPOL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0.5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0.279499999899417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FONSQU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1.25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0.691999999899417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LEASPX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2.5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1.37949999989942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AUDSPX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16</v>
      </c>
      <c r="B38" s="221" t="n">
        <v>6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3.30449999989942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BRARIV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Senouire</v>
      </c>
      <c r="B84" s="256" t="str">
        <f aca="false">C3</f>
        <v>SENOUIRE à SAINT-PAL-DE-SENOUIRE</v>
      </c>
      <c r="C84" s="257" t="n">
        <f aca="false">A4</f>
        <v>41453</v>
      </c>
      <c r="D84" s="258" t="str">
        <f aca="false">IF(ISERROR(SUM($T$23:$T$82)/SUM($U$23:$U$82)),"",SUM($T$23:$T$82)/SUM($U$23:$U$82))</f>
        <v/>
      </c>
      <c r="E84" s="259" t="n">
        <f aca="false">N13</f>
        <v>16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6.61742010572925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102</v>
      </c>
      <c r="R93" s="9"/>
      <c r="S93" s="215" t="str">
        <f aca="false">INDEX($A$23:$A$82,$S$92)</f>
        <v>PELSPX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2024-04-09T21:42:09Z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