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definedNames>
    <definedName function="false" hidden="false" localSheetId="0" name="_xlnm.Print_Area" vbProcedure="false">'04028450'!$A$1:$Q$82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<sst xmlns="http://schemas.openxmlformats.org/spreadsheetml/2006/main" count="170" uniqueCount="107">
  <si>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</si>
  <si>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</si>
  <si>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</si>
  <si>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</si>
  <si>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l'Allanche</t>
  </si>
  <si>
    <t xml:space="preserve">ALLANCHE OU COURBIERES À PRADIERS</t>
  </si>
  <si>
    <t xml:space="preserve">04028450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</si>
  <si>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</si>
  <si>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</si>
  <si>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</si>
  <si>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</si>
  <si>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</si>
  <si>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</si>
  <si>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</si>
  <si>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</si>
  <si>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</si>
  <si>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</si>
  <si>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</si>
  <si>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</si>
  <si>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</si>
  <si>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</si>
  <si>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</si>
  <si>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</si>
  <si>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</si>
  <si>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</si>
  <si>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</si>
  <si>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</si>
  <si>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</si>
  <si>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</si>
  <si>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</si>
  <si>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</si>
  <si>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</si>
  <si>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</si>
  <si>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</si>
  <si>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</si>
  <si>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</si>
  <si>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</si>
  <si>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</si>
  <si>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</si>
  <si>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</si>
  <si>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</si>
  <si>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</si>
  <si>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</si>
  <si>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</si>
  <si>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</si>
  <si>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</si>
  <si>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</si>
  <si>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</si>
  <si>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</si>
  <si>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</si>
  <si>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</si>
  <si>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</si>
  <si>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</si>
  <si>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</si>
  <si>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</si>
  <si>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</si>
  <si>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</si>
  <si>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</si>
  <si>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</si>
  <si>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</si>
  <si>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</si>
  <si>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</si>
  <si>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</si>
  <si>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</si>
  <si>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</si>
  <si>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</si>
  <si>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</si>
  <si>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</si>
  <si>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</si>
  <si>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</si>
  <si>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</si>
  <si>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</si>
  <si>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</si>
  <si>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</si>
  <si>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</si>
  <si>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</si>
  <si>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</si>
  <si>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</si>
  <si>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</si>
  <si>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</si>
  <si>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NOSSPX</t>
  </si>
  <si>
    <t xml:space="preserve">FONANT</t>
  </si>
  <si>
    <t xml:space="preserve">LEMMIN</t>
  </si>
  <si>
    <t xml:space="preserve">HYAFLU</t>
  </si>
  <si>
    <t xml:space="preserve">RHYRIP</t>
  </si>
  <si>
    <t xml:space="preserve">TETSPX</t>
  </si>
  <si>
    <t xml:space="preserve">PHOSPX</t>
  </si>
  <si>
    <t xml:space="preserve">GLYFLU</t>
  </si>
  <si>
    <t xml:space="preserve">CARROS</t>
  </si>
  <si>
    <t xml:space="preserve">CHIPOL</t>
  </si>
  <si>
    <t xml:space="preserve">BRYSPX</t>
  </si>
  <si>
    <t xml:space="preserve">CAMSPX</t>
  </si>
  <si>
    <t xml:space="preserve">EQUARV</t>
  </si>
  <si>
    <t xml:space="preserve">cf.</t>
  </si>
  <si>
    <t xml:space="preserve">JUNACU</t>
  </si>
  <si>
    <t xml:space="preserve">MACPOL</t>
  </si>
  <si>
    <t xml:space="preserve">RANREP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</si>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</sst>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11.36</v>
      </c>
      <c r="N5" s="48"/>
      <c r="O5" s="49" t="s">
        <v>16</v>
      </c>
      <c r="P5" s="50" t="n">
        <v>12.3809523809524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68</v>
      </c>
      <c r="C7" s="66" t="n">
        <v>32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15.6000003814697</v>
      </c>
      <c r="C9" s="66" t="n">
        <v>6.30000019073486</v>
      </c>
      <c r="D9" s="82"/>
      <c r="E9" s="82"/>
      <c r="F9" s="83" t="n">
        <f aca="false">($B9*$B$7+$C9*$C$7)/100</f>
        <v>12.6240003204346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15.7700000051409</v>
      </c>
      <c r="C20" s="155" t="n">
        <f aca="false">SUM(C23:C62)</f>
        <v>6.26000000163913</v>
      </c>
      <c r="D20" s="156"/>
      <c r="E20" s="157" t="s">
        <v>54</v>
      </c>
      <c r="F20" s="158" t="n">
        <f aca="false">($B20*$B$7+$C20*$C$7)/100</f>
        <v>12.7268000040203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10.7236000034958</v>
      </c>
      <c r="C21" s="166" t="n">
        <f aca="false">C20*C7/100</f>
        <v>2.00320000052452</v>
      </c>
      <c r="D21" s="167" t="s">
        <v>57</v>
      </c>
      <c r="E21" s="168"/>
      <c r="F21" s="169" t="n">
        <f aca="false">B21+C21</f>
        <v>12.7268000040203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16</v>
      </c>
      <c r="B23" s="194" t="n">
        <v>0.400000005960465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0.27520000398159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0.0199999995529652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0.0167999996244907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NOSSPX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0.200000002980232</v>
      </c>
      <c r="C25" s="212" t="n">
        <v>3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1.09600000202656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0.00679999984800816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LEMMIN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0.00319999992847443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15</v>
      </c>
      <c r="C28" s="212" t="n">
        <v>3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11.16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TETSPX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0.0299999993294477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0.0524000000208616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0.00679999984800816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GLYFLU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0.100000001490116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0.0388000003248453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CARROS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0.00679999984800816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CHIPOL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BRYSPX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0.00679999984800816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CAMSPX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0.00679999984800816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93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EQUARV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JUNACU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95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0.00679999984800816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MACPOL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96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0.00679999984800816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RANREP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97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0.00679999984800816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Poaceae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>NoCod</v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 t="s">
        <v>98</v>
      </c>
      <c r="X40" s="224"/>
      <c r="Y40" s="207" t="str">
        <f aca="false">IF(AND(ISNUMBER(F40),OR(A40="",A40="!!!!!!")),"!!!!!!",IF(A40="new.cod","NEWCOD",IF(AND((Z40=""),ISTEXT(A40),A40&lt;&gt;"!!!!!!"),A40,IF(Z40="","",INDEX(,Z40)))))</f>
        <v>NEWCOD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12.7268000040203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l'Allanche</v>
      </c>
      <c r="B84" s="175" t="str">
        <f aca="false">C3</f>
        <v>ALLANCHE OU COURBIERES À PRADIERS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12.7268000040203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106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