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1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'04031000'!$A$1:$O$82</definedName>
    <definedName function="false" hidden="false" localSheetId="0" name="Excel_BuiltIn__FilterDatabase" vbProcedure="false">'04031000'!$A$23:$J$84</definedName>
    <definedName function="false" hidden="false" localSheetId="0" name="NOM" vbProcedure="false">'04031000'!$H$1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<sst xmlns="http://schemas.openxmlformats.org/spreadsheetml/2006/main" count="112" uniqueCount="106">
  <si>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</si>
  <si>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</si>
  <si>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</si>
  <si>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Pierre PETITCOLIN, Rémy MARCEL</t>
  </si>
  <si>
    <t xml:space="preserve">conforme AFNOR T90-395 oct. 2003</t>
  </si>
  <si>
    <t xml:space="preserve">l'Allier</t>
  </si>
  <si>
    <t xml:space="preserve">ALLIER à COURNON-D'AUVERGNE</t>
  </si>
  <si>
    <t xml:space="preserve">04031000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</si>
  <si>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</si>
  <si>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</si>
  <si>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</si>
  <si>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</si>
  <si>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</si>
  <si>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</si>
  <si>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</si>
  <si>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</si>
  <si>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STISPX</t>
  </si>
  <si>
    <t xml:space="preserve">Faciès dominant</t>
  </si>
  <si>
    <t xml:space="preserve">ch. lotique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</si>
  <si>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</si>
  <si>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</si>
  <si>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</si>
  <si>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</si>
  <si>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</si>
  <si>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</si>
  <si>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</si>
  <si>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</si>
  <si>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</si>
  <si>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</si>
  <si>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</si>
  <si>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</si>
  <si>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</si>
  <si>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</si>
  <si>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</si>
  <si>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</si>
  <si>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</si>
  <si>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</si>
  <si>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</si>
  <si>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</si>
  <si>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</si>
  <si>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</si>
  <si>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</si>
  <si>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</si>
  <si>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</si>
  <si>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</si>
  <si>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</si>
  <si>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</si>
  <si>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</si>
  <si>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</si>
  <si>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</si>
  <si>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</si>
  <si>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</si>
  <si>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</si>
  <si>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</si>
  <si>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</si>
  <si>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</si>
  <si>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</si>
  <si>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</si>
  <si>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(33,1528550330549 %)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</si>
  <si>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</si>
  <si>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</si>
  <si>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</si>
  <si>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</si>
  <si>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</si>
  <si>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</si>
  <si>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</si>
  <si>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</si>
  <si>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</si>
  <si>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</si>
  <si>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</si>
  <si>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</si>
  <si>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</si>
  <si>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</si>
  <si>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</si>
  <si>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</si>
  <si>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</si>
  <si>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</si>
  <si>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</si>
  <si>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CINFON</t>
  </si>
  <si>
    <t xml:space="preserve">MELSPX</t>
  </si>
  <si>
    <t xml:space="preserve">FONANT</t>
  </si>
  <si>
    <t xml:space="preserve">OCTFON</t>
  </si>
  <si>
    <t xml:space="preserve">HILSPX</t>
  </si>
  <si>
    <t xml:space="preserve">LYSVUL</t>
  </si>
  <si>
    <t xml:space="preserve">BIDSPX</t>
  </si>
  <si>
    <t xml:space="preserve">AMBFLU</t>
  </si>
  <si>
    <t xml:space="preserve">AMBRIP</t>
  </si>
  <si>
    <t xml:space="preserve">RORAMP</t>
  </si>
  <si>
    <t xml:space="preserve">POLHYD</t>
  </si>
  <si>
    <t xml:space="preserve">CLASPX</t>
  </si>
  <si>
    <t xml:space="preserve">MYRSPI</t>
  </si>
  <si>
    <t xml:space="preserve">Newcod</t>
  </si>
  <si>
    <t xml:space="preserve">Echinochloa crus-galli</t>
  </si>
  <si>
    <t xml:space="preserve">LUDGRA</t>
  </si>
  <si>
    <t xml:space="preserve">PHAARU</t>
  </si>
  <si>
    <t xml:space="preserve">Cyperaceae</t>
  </si>
  <si>
    <t xml:space="preserve">Heteroleibleinia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</si>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</sst>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9.88571428571429</v>
      </c>
      <c r="M5" s="52"/>
      <c r="N5" s="53" t="s">
        <v>16</v>
      </c>
      <c r="O5" s="54" t="n">
        <v>8.96296296296296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2</v>
      </c>
      <c r="C9" s="86"/>
      <c r="D9" s="87"/>
      <c r="E9" s="87"/>
      <c r="F9" s="88" t="n">
        <f aca="false">($B9*$B$7+$C9*$C$7)/100</f>
        <v>2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33.1528550330549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33.1528550330549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33.1528550330549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(33,1528550330549 %)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33.1528550330549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CINFON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MELSPX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FONANT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OCTFON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HILSPX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LYSVUL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BIDSPX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0.0476190000772476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0.0476190000772476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RORAMP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0.200000002980232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0.200000002980232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POLHYD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0.270000010728836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0.270000010728836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CLASPX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0.290475994348526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0.290475994348526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MYRSPI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0.300000011920929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0.300000011920929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>No</v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Newcod</v>
      </c>
      <c r="Z36" s="9" t="str">
        <f aca="false">IF(ISERROR(MATCH(A36,,0)),IF(ISERROR(MATCH(A36,,0)),"",(MATCH(A36,,0))),(MATCH(A36,,0)))</f>
        <v/>
      </c>
      <c r="AA36" s="218"/>
      <c r="AB36" s="220" t="s">
        <v>92</v>
      </c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0.800000011920929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0.800000011920929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LUDGRA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1.9047600030899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1.9047600030899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PHAARU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91</v>
      </c>
      <c r="B39" s="221" t="n">
        <v>2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2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>No</v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Newcod</v>
      </c>
      <c r="Z39" s="9" t="str">
        <f aca="false">IF(ISERROR(MATCH(A39,,0)),IF(ISERROR(MATCH(A39,,0)),"",(MATCH(A39,,0))),(MATCH(A39,,0)))</f>
        <v/>
      </c>
      <c r="AA39" s="218"/>
      <c r="AB39" s="220" t="s">
        <v>95</v>
      </c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91</v>
      </c>
      <c r="B40" s="221" t="n">
        <v>10.625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10.625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>No</v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Newcod</v>
      </c>
      <c r="Z40" s="9" t="str">
        <f aca="false">IF(ISERROR(MATCH(A40,,0)),IF(ISERROR(MATCH(A40,,0)),"",(MATCH(A40,,0))),(MATCH(A40,,0)))</f>
        <v/>
      </c>
      <c r="AA40" s="218"/>
      <c r="AB40" s="220" t="s">
        <v>96</v>
      </c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16</v>
      </c>
      <c r="B41" s="221" t="n">
        <v>16.625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16.625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STISPX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l'Allier</v>
      </c>
      <c r="B84" s="256" t="str">
        <f aca="false">C3</f>
        <v>ALLIER à COURNON-D'AUVERGNE</v>
      </c>
      <c r="C84" s="257" t="n">
        <f aca="false">A4</f>
        <v>41869</v>
      </c>
      <c r="D84" s="258" t="str">
        <f aca="false">IF(ISERROR(SUM($T$23:$T$82)/SUM($U$23:$U$82)),"",SUM($T$23:$T$82)/SUM($U$23:$U$82))</f>
        <v/>
      </c>
      <c r="E84" s="259" t="n">
        <f aca="false">N13</f>
        <v>19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33.1528550330549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105</v>
      </c>
      <c r="R93" s="9"/>
      <c r="S93" s="215" t="str">
        <f aca="false">INDEX($A$23:$A$82,$S$92)</f>
        <v>CINFON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6">
    <cfRule type="expression" priority="28" aboveAverage="0" equalAverage="0" bottom="0" percent="0" rank="0" text="" dxfId="26">
      <formula>ISTEXT($E36)</formula>
    </cfRule>
  </conditionalFormatting>
  <conditionalFormatting sqref="AB39:AB40">
    <cfRule type="expression" priority="29" aboveAverage="0" equalAverage="0" bottom="0" percent="0" rank="0" text="" dxfId="27">
      <formula>ISTEXT($E39)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