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'04036300'!$A$1:$O$82</definedName>
    <definedName function="false" hidden="false" localSheetId="0" name="Excel_BuiltIn__FilterDatabase" vbProcedure="false">'04036300'!$A$23:$J$84</definedName>
    <definedName function="false" hidden="false" localSheetId="0" name="NOM" vbProcedure="false">'04036300'!$H$1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<sst xmlns="http://schemas.openxmlformats.org/spreadsheetml/2006/main" count="109" uniqueCount="102">
  <si>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</si>
  <si>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</si>
  <si>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</si>
  <si>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</si>
  <si>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</si>
  <si>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Dore</t>
  </si>
  <si>
    <t xml:space="preserve">DORE à DORE-L'EGLISE</t>
  </si>
  <si>
    <t xml:space="preserve">04036300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</si>
  <si>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</si>
  <si>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</si>
  <si>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</si>
  <si>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</si>
  <si>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</si>
  <si>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</si>
  <si>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</si>
  <si>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</si>
  <si>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</si>
  <si>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</si>
  <si>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</si>
  <si>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</si>
  <si>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</si>
  <si>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</si>
  <si>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</si>
  <si>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</si>
  <si>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</si>
  <si>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</si>
  <si>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</si>
  <si>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</si>
  <si>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</si>
  <si>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</si>
  <si>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</si>
  <si>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</si>
  <si>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</si>
  <si>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</si>
  <si>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</si>
  <si>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</si>
  <si>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</si>
  <si>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</si>
  <si>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</si>
  <si>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</si>
  <si>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</si>
  <si>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</si>
  <si>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</si>
  <si>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</si>
  <si>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</si>
  <si>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</si>
  <si>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</si>
  <si>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</si>
  <si>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</si>
  <si>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</si>
  <si>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</si>
  <si>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</si>
  <si>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</si>
  <si>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</si>
  <si>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</si>
  <si>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</si>
  <si>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</si>
  <si>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</si>
  <si>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</si>
  <si>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(26,5225001722574 %)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</si>
  <si>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</si>
  <si>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</si>
  <si>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</si>
  <si>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</si>
  <si>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</si>
  <si>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</si>
  <si>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</si>
  <si>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</si>
  <si>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</si>
  <si>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</si>
  <si>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</si>
  <si>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</si>
  <si>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</si>
  <si>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</si>
  <si>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</si>
  <si>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</si>
  <si>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</si>
  <si>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</si>
  <si>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</si>
  <si>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LYTSAL</t>
  </si>
  <si>
    <t xml:space="preserve">AMBFLU</t>
  </si>
  <si>
    <t xml:space="preserve">EQUARV</t>
  </si>
  <si>
    <t xml:space="preserve">SCAUND</t>
  </si>
  <si>
    <t xml:space="preserve">CHIPOL</t>
  </si>
  <si>
    <t xml:space="preserve">Newcod</t>
  </si>
  <si>
    <t xml:space="preserve">Cf.</t>
  </si>
  <si>
    <t xml:space="preserve">Rorippa sylvestris</t>
  </si>
  <si>
    <t xml:space="preserve">AUDSPX</t>
  </si>
  <si>
    <t xml:space="preserve">DERWEB</t>
  </si>
  <si>
    <t xml:space="preserve">PELEPI</t>
  </si>
  <si>
    <t xml:space="preserve">LEASPX</t>
  </si>
  <si>
    <t xml:space="preserve">BRARIV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</si>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</sst>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14.7931034482759</v>
      </c>
      <c r="M5" s="52"/>
      <c r="N5" s="53" t="s">
        <v>16</v>
      </c>
      <c r="O5" s="54" t="n">
        <v>14.25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75</v>
      </c>
      <c r="C7" s="66" t="n">
        <v>25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35</v>
      </c>
      <c r="C9" s="86" t="n">
        <v>0.400000005960465</v>
      </c>
      <c r="D9" s="87"/>
      <c r="E9" s="87"/>
      <c r="F9" s="88" t="n">
        <f aca="false">($B9*$B$7+$C9*$C$7)/100</f>
        <v>26.3500000014901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35.2000002283603</v>
      </c>
      <c r="C20" s="165" t="n">
        <f aca="false">SUM(C23:C82)</f>
        <v>0.490000003948808</v>
      </c>
      <c r="D20" s="166"/>
      <c r="E20" s="167" t="s">
        <v>53</v>
      </c>
      <c r="F20" s="168" t="n">
        <f aca="false">($B20*$B$7+$C20*$C$7)/100</f>
        <v>26.5225001722574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26.4000001712702</v>
      </c>
      <c r="C21" s="178" t="n">
        <f aca="false">C20*C7/100</f>
        <v>0.122500000987202</v>
      </c>
      <c r="D21" s="110" t="str">
        <f aca="false">IF(F21=0,"",IF((ABS(F21-F19))&gt;(0.2*F21),CONCATENATE(" rec. par taxa (",F21," %) supérieur à 20 % !"),""))</f>
        <v> rec. par taxa (26,5225001722574 %)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26.5225001722574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0.00249999994412065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LYTSAL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0.00749999983236194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EQUARV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SCAUND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CHIPOL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 t="s">
        <v>85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 t="s">
        <v>85</v>
      </c>
      <c r="AB28" s="220" t="s">
        <v>86</v>
      </c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87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0.00749999983236194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AUDSPX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DERWEB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 t="s">
        <v>85</v>
      </c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PELEPI</v>
      </c>
      <c r="Z31" s="9" t="str">
        <f aca="false">IF(ISERROR(MATCH(A31,,0)),IF(ISERROR(MATCH(A31,,0)),"",(MATCH(A31,,0))),(MATCH(A31,,0)))</f>
        <v/>
      </c>
      <c r="AA31" s="218" t="s">
        <v>85</v>
      </c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0.00749999983236194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0.100000001490116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0.0775000010617077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BRARIV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16</v>
      </c>
      <c r="B34" s="221" t="n">
        <v>7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5.25249999994412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FONSQU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28.0100002288818</v>
      </c>
      <c r="C35" s="222" t="n">
        <v>0.400000005960465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21.1075001731515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RHYRIP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Dore</v>
      </c>
      <c r="B84" s="256" t="str">
        <f aca="false">C3</f>
        <v>DORE à DORE-L'EGLISE</v>
      </c>
      <c r="C84" s="257" t="n">
        <f aca="false">A4</f>
        <v>41809</v>
      </c>
      <c r="D84" s="258" t="str">
        <f aca="false">IF(ISERROR(SUM($T$23:$T$82)/SUM($U$23:$U$82)),"",SUM($T$23:$T$82)/SUM($U$23:$U$82))</f>
        <v/>
      </c>
      <c r="E84" s="259" t="n">
        <f aca="false">N13</f>
        <v>13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26.5225001722574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LYTSAL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