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79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'04037900'!$A$1:$O$82</definedName>
    <definedName function="false" hidden="false" localSheetId="0" name="Excel_BuiltIn__FilterDatabase" vbProcedure="false">'04037900'!$A$23:$J$84</definedName>
    <definedName function="false" hidden="false" localSheetId="0" name="NOM" vbProcedure="false">'04037900'!$H$1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<sst xmlns="http://schemas.openxmlformats.org/spreadsheetml/2006/main" count="105" uniqueCount="101">
  <si>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</si>
  <si>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</si>
  <si>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</si>
  <si>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Jérôme SIMON, Sébastien BASSOMPIERRE</t>
  </si>
  <si>
    <t xml:space="preserve">conforme AFNOR T90-395 oct. 2003</t>
  </si>
  <si>
    <t xml:space="preserve">la Dore</t>
  </si>
  <si>
    <t xml:space="preserve">DORE à OLLIERGUES</t>
  </si>
  <si>
    <t xml:space="preserve">04037900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</si>
  <si>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</si>
  <si>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</si>
  <si>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</si>
  <si>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</si>
  <si>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</si>
  <si>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</si>
  <si>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</si>
  <si>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</si>
  <si>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</si>
  <si>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</si>
  <si>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rapide</t>
  </si>
  <si>
    <t xml:space="preserve">ch. lotique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</si>
  <si>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</si>
  <si>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</si>
  <si>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</si>
  <si>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</si>
  <si>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</si>
  <si>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</si>
  <si>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</si>
  <si>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</si>
  <si>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</si>
  <si>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</si>
  <si>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</si>
  <si>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</si>
  <si>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</si>
  <si>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</si>
  <si>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</si>
  <si>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</si>
  <si>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</si>
  <si>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</si>
  <si>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</si>
  <si>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</si>
  <si>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</si>
  <si>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</si>
  <si>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</si>
  <si>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</si>
  <si>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</si>
  <si>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</si>
  <si>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</si>
  <si>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</si>
  <si>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</si>
  <si>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</si>
  <si>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</si>
  <si>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</si>
  <si>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</si>
  <si>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</si>
  <si>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</si>
  <si>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</si>
  <si>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</si>
  <si>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</si>
  <si>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</si>
  <si>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(3,68899946892634 %)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</si>
  <si>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</si>
  <si>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</si>
  <si>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</si>
  <si>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</si>
  <si>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</si>
  <si>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</si>
  <si>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</si>
  <si>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</si>
  <si>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</si>
  <si>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</si>
  <si>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</si>
  <si>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</si>
  <si>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</si>
  <si>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</si>
  <si>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</si>
  <si>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</si>
  <si>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</si>
  <si>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</si>
  <si>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</si>
  <si>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SPISPX</t>
  </si>
  <si>
    <t xml:space="preserve">FONSQU</t>
  </si>
  <si>
    <t xml:space="preserve">HILSPX</t>
  </si>
  <si>
    <t xml:space="preserve">LYSVUL</t>
  </si>
  <si>
    <t xml:space="preserve">OEDSPX</t>
  </si>
  <si>
    <t xml:space="preserve">FONANT</t>
  </si>
  <si>
    <t xml:space="preserve">FISCRA</t>
  </si>
  <si>
    <t xml:space="preserve">AMBRIP</t>
  </si>
  <si>
    <t xml:space="preserve">RICCHA</t>
  </si>
  <si>
    <t xml:space="preserve">DERWEB</t>
  </si>
  <si>
    <t xml:space="preserve">RHYRIP</t>
  </si>
  <si>
    <t xml:space="preserve">AUDSPX</t>
  </si>
  <si>
    <t xml:space="preserve">LEASPX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</si>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</sst>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41514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12.5161290322581</v>
      </c>
      <c r="M5" s="52"/>
      <c r="N5" s="53" t="s">
        <v>16</v>
      </c>
      <c r="O5" s="54" t="n">
        <v>12.7857142857143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55</v>
      </c>
      <c r="C7" s="66" t="n">
        <v>45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2.5</v>
      </c>
      <c r="C9" s="86" t="n">
        <v>5</v>
      </c>
      <c r="D9" s="87"/>
      <c r="E9" s="87"/>
      <c r="F9" s="88" t="n">
        <f aca="false">($B9*$B$7+$C9*$C$7)/100</f>
        <v>3.625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14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2.50999903678894</v>
      </c>
      <c r="C20" s="165" t="n">
        <f aca="false">SUM(C23:C82)</f>
        <v>5.12999999709427</v>
      </c>
      <c r="D20" s="166"/>
      <c r="E20" s="167" t="s">
        <v>53</v>
      </c>
      <c r="F20" s="168" t="n">
        <f aca="false">($B20*$B$7+$C20*$C$7)/100</f>
        <v>3.68899946892634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1.38049947023392</v>
      </c>
      <c r="C21" s="178" t="n">
        <f aca="false">C20*C7/100</f>
        <v>2.30849999869242</v>
      </c>
      <c r="D21" s="110" t="str">
        <f aca="false">IF(F21=0,"",IF((ABS(F21-F19))&gt;(0.2*F21),CONCATENATE(" rec. par taxa (",F21," %) supérieur à 20 % !"),""))</f>
        <v> rec. par taxa (3,68899946892634 %)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3.68899946892634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0.00449999989941716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SPISPX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0.00449999989941716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FONSQU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0.00449999989941716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HILSPX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0.00449999989941716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LYSVUL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0.00449999989941716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OEDSPX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16</v>
      </c>
      <c r="B28" s="221" t="n">
        <v>0</v>
      </c>
      <c r="C28" s="222" t="n">
        <v>5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2.25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MELSPX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0.00449999989941716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FONANT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0.00449999989941716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FISCRA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0.00449999989941716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AMBRIP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0.00449999989941716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RICCHA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0.00449999989941716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DERWEB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0.509999990463257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0.284999994654208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RHYRIP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0.571429014205933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0.31878595771268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AUDSPX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1.42857003211975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0.79021351756528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LEASPX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92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Dore</v>
      </c>
      <c r="B84" s="256" t="str">
        <f aca="false">C3</f>
        <v>DORE à OLLIERGUES</v>
      </c>
      <c r="C84" s="257" t="n">
        <f aca="false">A4</f>
        <v>41514</v>
      </c>
      <c r="D84" s="258" t="str">
        <f aca="false">IF(ISERROR(SUM($T$23:$T$82)/SUM($U$23:$U$82)),"",SUM($T$23:$T$82)/SUM($U$23:$U$82))</f>
        <v/>
      </c>
      <c r="E84" s="259" t="n">
        <f aca="false">N13</f>
        <v>14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3.68899946892634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93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94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95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96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97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98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99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100</v>
      </c>
      <c r="R93" s="9"/>
      <c r="S93" s="215" t="str">
        <f aca="false">INDEX($A$23:$A$82,$S$92)</f>
        <v>SPISPX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