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" sheetId="1" state="visible" r:id="rId3"/>
  </sheets>
  <definedNames>
    <definedName function="false" hidden="false" localSheetId="0" name="_xlnm.Print_Area" vbProcedure="false">'04041700'!$A$1:$Q$82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<sst xmlns="http://schemas.openxmlformats.org/spreadsheetml/2006/main" count="174" uniqueCount="110">
  <si>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</si>
  <si>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</si>
  <si>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</si>
  <si>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</si>
  <si>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Sioule</t>
  </si>
  <si>
    <t xml:space="preserve">SIOULE À MONTFERMY</t>
  </si>
  <si>
    <t xml:space="preserve">04041700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</si>
  <si>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</si>
  <si>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</si>
  <si>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</si>
  <si>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</si>
  <si>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</si>
  <si>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</si>
  <si>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</si>
  <si>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</si>
  <si>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</si>
  <si>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</si>
  <si>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</si>
  <si>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</si>
  <si>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</si>
  <si>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</si>
  <si>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</si>
  <si>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</si>
  <si>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</si>
  <si>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</si>
  <si>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</si>
  <si>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</si>
  <si>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</si>
  <si>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</si>
  <si>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</si>
  <si>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</si>
  <si>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</si>
  <si>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</si>
  <si>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</si>
  <si>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</si>
  <si>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</si>
  <si>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</si>
  <si>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</si>
  <si>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</si>
  <si>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</si>
  <si>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</si>
  <si>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</si>
  <si>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</si>
  <si>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</si>
  <si>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</si>
  <si>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</si>
  <si>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</si>
  <si>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</si>
  <si>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</si>
  <si>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</si>
  <si>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</si>
  <si>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</si>
  <si>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</si>
  <si>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</si>
  <si>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</si>
  <si>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</si>
  <si>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</si>
  <si>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</si>
  <si>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</si>
  <si>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</si>
  <si>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</si>
  <si>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</si>
  <si>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</si>
  <si>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</si>
  <si>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</si>
  <si>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</si>
  <si>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</si>
  <si>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</si>
  <si>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</si>
  <si>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</si>
  <si>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</si>
  <si>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</si>
  <si>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</si>
  <si>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</si>
  <si>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</si>
  <si>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</si>
  <si>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</si>
  <si>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</si>
  <si>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</si>
  <si>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</si>
  <si>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</si>
  <si>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</si>
  <si>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OEDSPX</t>
  </si>
  <si>
    <t xml:space="preserve">FONANT</t>
  </si>
  <si>
    <t xml:space="preserve">LEMMIN</t>
  </si>
  <si>
    <t xml:space="preserve">MELSPX</t>
  </si>
  <si>
    <t xml:space="preserve">PHAARU</t>
  </si>
  <si>
    <t xml:space="preserve">SPAERE</t>
  </si>
  <si>
    <t xml:space="preserve">MYOSCO</t>
  </si>
  <si>
    <t xml:space="preserve">RANPEU</t>
  </si>
  <si>
    <t xml:space="preserve">RHYRIP</t>
  </si>
  <si>
    <t xml:space="preserve">TETSPX</t>
  </si>
  <si>
    <t xml:space="preserve">AUDSPX</t>
  </si>
  <si>
    <t xml:space="preserve">PHOSPX</t>
  </si>
  <si>
    <t xml:space="preserve">STISPX</t>
  </si>
  <si>
    <t xml:space="preserve">GLYFLU</t>
  </si>
  <si>
    <t xml:space="preserve">HILSPX</t>
  </si>
  <si>
    <t xml:space="preserve">FONSQU</t>
  </si>
  <si>
    <t xml:space="preserve">CALBRU</t>
  </si>
  <si>
    <t xml:space="preserve">EURSPX</t>
  </si>
  <si>
    <t xml:space="preserve">GLEHED</t>
  </si>
  <si>
    <t xml:space="preserve">SOASPX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</si>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</sst>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12.4210526315789</v>
      </c>
      <c r="N5" s="48"/>
      <c r="O5" s="49" t="s">
        <v>16</v>
      </c>
      <c r="P5" s="50" t="n">
        <v>11.7333333333333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27</v>
      </c>
      <c r="C7" s="66" t="n">
        <v>73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69</v>
      </c>
      <c r="C9" s="66" t="n">
        <v>28</v>
      </c>
      <c r="D9" s="82"/>
      <c r="E9" s="82"/>
      <c r="F9" s="83" t="n">
        <f aca="false">($B9*$B$7+$C9*$C$7)/100</f>
        <v>39.07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23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69.0899999979883</v>
      </c>
      <c r="C20" s="155" t="n">
        <f aca="false">SUM(C23:C62)</f>
        <v>28.3037499971688</v>
      </c>
      <c r="D20" s="156"/>
      <c r="E20" s="157" t="s">
        <v>54</v>
      </c>
      <c r="F20" s="158" t="n">
        <f aca="false">($B20*$B$7+$C20*$C$7)/100</f>
        <v>39.3160374973901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18.6542999994569</v>
      </c>
      <c r="C21" s="166" t="n">
        <f aca="false">C20*C7/100</f>
        <v>20.6617374979332</v>
      </c>
      <c r="D21" s="167" t="s">
        <v>57</v>
      </c>
      <c r="E21" s="168"/>
      <c r="F21" s="169" t="n">
        <f aca="false">B21+C21</f>
        <v>39.3160374973901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0.0137499999254942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0.0127374998852611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0.00729999983683228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0.00729999983683228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LEMMIN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0.00999999977648258</v>
      </c>
      <c r="C28" s="212" t="n">
        <v>0.0199999995529652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0.0172999996133149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0.00729999983683228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0.00729999983683228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SPAERE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0.00729999983683228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MYOSCO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4</v>
      </c>
      <c r="C32" s="212" t="n">
        <v>3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3.27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15</v>
      </c>
      <c r="C33" s="212" t="n">
        <v>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7.7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91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0.00729999983683228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TETSPX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92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0.00729999983683228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AUDSPX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93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PHOSPX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0.00729999983683228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STISPX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95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0.00729999983683228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GLYFLU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16</v>
      </c>
      <c r="B39" s="211" t="n">
        <v>50</v>
      </c>
      <c r="C39" s="212" t="n">
        <v>20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28.1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CHIPOL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HILSPX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0.00999999977648258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0.00999999977648258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FONSQU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0.00999999977648258</v>
      </c>
      <c r="C42" s="212" t="n">
        <v>0.100000001490116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0.0757000010274351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CALBRU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0.00999999977648258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EURSPX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0.00729999983683228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GLEHED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101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0.00729999983683228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SOASPX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39.3160374973901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MONTFERMY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39.3160374973901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