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00" sheetId="1" state="visible" r:id="rId3"/>
  </sheets>
  <definedNames>
    <definedName function="false" hidden="false" localSheetId="0" name="_xlnm.Print_Area" vbProcedure="false">'04041700'!$A$1:$Q$82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<sst xmlns="http://schemas.openxmlformats.org/spreadsheetml/2006/main" count="166" uniqueCount="102">
  <si>
    <t xml:space="preserve">Relevés floristiques aquatiques - IBMR</t>
  </si>
  <si>
    <t xml:space="preserve">AQUABIO</t>
  </si>
  <si>
    <t xml:space="preserve">Pierre PETITCOLIN, Rémy MARCEL</t>
  </si>
  <si>
    <t xml:space="preserve">la Sioule</t>
  </si>
  <si>
    <t xml:space="preserve">SIOULE À MONTFERMY</t>
  </si>
  <si>
    <t xml:space="preserve">04041700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</si>
  <si>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</si>
  <si>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</si>
  <si>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</si>
  <si>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</si>
  <si>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</si>
  <si>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</si>
  <si>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</si>
  <si>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</si>
  <si>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</si>
  <si>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</si>
  <si>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</si>
  <si>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</si>
  <si>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</si>
  <si>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</si>
  <si>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</si>
  <si>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</si>
  <si>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</si>
  <si>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</si>
  <si>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</si>
  <si>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</si>
  <si>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</si>
  <si>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</si>
  <si>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</si>
  <si>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</si>
  <si>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</si>
  <si>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</si>
  <si>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</si>
  <si>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</si>
  <si>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</si>
  <si>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</si>
  <si>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</si>
  <si>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</si>
  <si>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</si>
  <si>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</si>
  <si>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</si>
  <si>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</si>
  <si>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</si>
  <si>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</si>
  <si>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</si>
  <si>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</si>
  <si>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</si>
  <si>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</si>
  <si>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</si>
  <si>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</si>
  <si>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</si>
  <si>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</si>
  <si>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</si>
  <si>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</si>
  <si>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</si>
  <si>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</si>
  <si>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</si>
  <si>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</si>
  <si>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</si>
  <si>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</si>
  <si>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</si>
  <si>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</si>
  <si>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</si>
  <si>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</si>
  <si>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</si>
  <si>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</si>
  <si>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</si>
  <si>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</si>
  <si>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</si>
  <si>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</si>
  <si>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</si>
  <si>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</si>
  <si>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</si>
  <si>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</si>
  <si>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</si>
  <si>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</si>
  <si>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</si>
  <si>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</si>
  <si>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</si>
  <si>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</si>
  <si>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OEDSPX</t>
  </si>
  <si>
    <t xml:space="preserve">FONANT</t>
  </si>
  <si>
    <t xml:space="preserve">LEMMIN</t>
  </si>
  <si>
    <t xml:space="preserve">MELSPX</t>
  </si>
  <si>
    <t xml:space="preserve">PHAARU</t>
  </si>
  <si>
    <t xml:space="preserve">CALHAM</t>
  </si>
  <si>
    <t xml:space="preserve">RANPEU</t>
  </si>
  <si>
    <t xml:space="preserve">RHYRIP</t>
  </si>
  <si>
    <t xml:space="preserve">GLYFLU</t>
  </si>
  <si>
    <t xml:space="preserve">BRARIV</t>
  </si>
  <si>
    <t xml:space="preserve">HILSPX</t>
  </si>
  <si>
    <t xml:space="preserve">PELEND</t>
  </si>
  <si>
    <t xml:space="preserve">cf.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</si>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</sst>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11.7931034482759</v>
      </c>
      <c r="N5" s="48"/>
      <c r="O5" s="49" t="s">
        <v>15</v>
      </c>
      <c r="P5" s="50" t="n">
        <v>10.9565217391304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52</v>
      </c>
      <c r="C7" s="66" t="n">
        <v>48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30.8999996185303</v>
      </c>
      <c r="C9" s="66" t="n">
        <v>1.29999995231628</v>
      </c>
      <c r="D9" s="82"/>
      <c r="E9" s="82"/>
      <c r="F9" s="83" t="n">
        <f aca="false">($B9*$B$7+$C9*$C$7)/100</f>
        <v>16.6919997787476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16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30.9700000267476</v>
      </c>
      <c r="C20" s="155" t="n">
        <f aca="false">SUM(C23:C82)</f>
        <v>1.40000001713634</v>
      </c>
      <c r="D20" s="156"/>
      <c r="E20" s="157" t="s">
        <v>52</v>
      </c>
      <c r="F20" s="158" t="n">
        <f aca="false">($B20*$B$7+$C20*$C$7)/100</f>
        <v>16.7764000221342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16.1044000139087</v>
      </c>
      <c r="C21" s="166" t="n">
        <f aca="false">C20*C7/100</f>
        <v>0.672000008225441</v>
      </c>
      <c r="D21" s="167" t="s">
        <v>55</v>
      </c>
      <c r="E21" s="168"/>
      <c r="F21" s="169" t="n">
        <f aca="false">B21+C21</f>
        <v>16.7764000221342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0.00519999988377094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0.00479999989271164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LEMMIN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0.600000023841858</v>
      </c>
      <c r="C29" s="212" t="n">
        <v>0.800000011920929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0.696000018119812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0.100000001490116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0.056800000667572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CALHAM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15</v>
      </c>
      <c r="C31" s="212" t="n">
        <v>0.400000005960465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7.99200000286102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RANPEU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0.100000001490116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0.0520000007748604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RHYRIP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0.100000001490116</v>
      </c>
      <c r="C33" s="212" t="n">
        <v>0.100000001490116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0.100000001490116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GLYFLU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0.00519999988377094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BRARIV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15</v>
      </c>
      <c r="B35" s="211" t="n">
        <v>15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7.80479999989271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CHIPOL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HILSPX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0.00479999989271164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92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PELEND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0.00479999989271164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RANREP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16.7764000221342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SIOULE À MONTFERMY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16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16.7764000221342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94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95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96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97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98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99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100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101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2024-06-19T17:15:06Z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