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76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'04041760'!$A$1:$O$82</definedName>
    <definedName function="false" hidden="false" localSheetId="0" name="Excel_BuiltIn__FilterDatabase" vbProcedure="false">'04041760'!$A$23:$J$84</definedName>
    <definedName function="false" hidden="false" localSheetId="0" name="NOM" vbProcedure="false">'04041760'!$H$1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<sst xmlns="http://schemas.openxmlformats.org/spreadsheetml/2006/main" count="101" uniqueCount="97">
  <si>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</si>
  <si>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</si>
  <si>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</si>
  <si>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</si>
  <si>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</si>
  <si>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ruisseau de marnière</t>
  </si>
  <si>
    <t xml:space="preserve">SAUNADE à LANDOGNE</t>
  </si>
  <si>
    <t xml:space="preserve">04041760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</si>
  <si>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</si>
  <si>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</si>
  <si>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</si>
  <si>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</si>
  <si>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</si>
  <si>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</si>
  <si>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</si>
  <si>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</si>
  <si>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RANPEE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</si>
  <si>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</si>
  <si>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</si>
  <si>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</si>
  <si>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</si>
  <si>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</si>
  <si>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</si>
  <si>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</si>
  <si>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</si>
  <si>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</si>
  <si>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</si>
  <si>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</si>
  <si>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</si>
  <si>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</si>
  <si>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</si>
  <si>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</si>
  <si>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</si>
  <si>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</si>
  <si>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</si>
  <si>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</si>
  <si>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</si>
  <si>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</si>
  <si>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</si>
  <si>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</si>
  <si>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</si>
  <si>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</si>
  <si>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</si>
  <si>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</si>
  <si>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</si>
  <si>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</si>
  <si>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</si>
  <si>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</si>
  <si>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</si>
  <si>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</si>
  <si>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</si>
  <si>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</si>
  <si>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</si>
  <si>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</si>
  <si>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</si>
  <si>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</si>
  <si>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</si>
  <si>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</si>
  <si>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</si>
  <si>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(1,71380001774058 %)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</si>
  <si>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</si>
  <si>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</si>
  <si>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</si>
  <si>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</si>
  <si>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</si>
  <si>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</si>
  <si>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</si>
  <si>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</si>
  <si>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</si>
  <si>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</si>
  <si>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</si>
  <si>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</si>
  <si>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</si>
  <si>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</si>
  <si>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</si>
  <si>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</si>
  <si>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</si>
  <si>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</si>
  <si>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</si>
  <si>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DERWEB</t>
  </si>
  <si>
    <t xml:space="preserve">CHIPOL</t>
  </si>
  <si>
    <t xml:space="preserve">FISCRA</t>
  </si>
  <si>
    <t xml:space="preserve">AGRSTO</t>
  </si>
  <si>
    <t xml:space="preserve">RANREP</t>
  </si>
  <si>
    <t xml:space="preserve">GLEHED</t>
  </si>
  <si>
    <t xml:space="preserve">FONANT</t>
  </si>
  <si>
    <t xml:space="preserve">AMBFLU</t>
  </si>
  <si>
    <t xml:space="preserve">RHYRIP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</si>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</sst>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41894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12.4444444444444</v>
      </c>
      <c r="M5" s="52"/>
      <c r="N5" s="53" t="s">
        <v>16</v>
      </c>
      <c r="O5" s="54" t="n">
        <v>12.5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59</v>
      </c>
      <c r="C7" s="66" t="n">
        <v>41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</v>
      </c>
      <c r="C9" s="86" t="n">
        <v>0.00999999977648258</v>
      </c>
      <c r="D9" s="87"/>
      <c r="E9" s="87"/>
      <c r="F9" s="88" t="n">
        <f aca="false">($B9*$B$7+$C9*$C$7)/100</f>
        <v>1.77409999990836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10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2.8700000308454</v>
      </c>
      <c r="C20" s="165" t="n">
        <f aca="false">SUM(C23:C82)</f>
        <v>0.0499999988824129</v>
      </c>
      <c r="D20" s="166"/>
      <c r="E20" s="167" t="s">
        <v>53</v>
      </c>
      <c r="F20" s="168" t="n">
        <f aca="false">($B20*$B$7+$C20*$C$7)/100</f>
        <v>1.71380001774058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1.69330001819879</v>
      </c>
      <c r="C21" s="178" t="n">
        <f aca="false">C20*C7/100</f>
        <v>0.0204999995417893</v>
      </c>
      <c r="D21" s="110" t="str">
        <f aca="false">IF(F21=0,"",IF((ABS(F21-F19))&gt;(0.2*F21),CONCATENATE(" rec. par taxa (",F21," %) supérieur à 20 % !"),""))</f>
        <v> rec. par taxa (1,71380001774058 %)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1.71380001774058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DERWEB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CHIPOL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FISCRA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0.00589999986812472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AGRSTO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0.00589999986812472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RANREP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0.00589999986812472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GLEHED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0.400000005960465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0.236000003516674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FONANT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0.5</v>
      </c>
      <c r="C30" s="222" t="n">
        <v>0.00999999977648258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0.299099999908358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AMBFLU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16</v>
      </c>
      <c r="B31" s="221" t="n">
        <v>0.800000011920929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0.472000007033348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RANPEE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1.11000001430511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0.659000008348376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RHYRIP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ruisseau de marnière</v>
      </c>
      <c r="B84" s="256" t="str">
        <f aca="false">C3</f>
        <v>SAUNADE à LANDOGNE</v>
      </c>
      <c r="C84" s="257" t="n">
        <f aca="false">A4</f>
        <v>41894</v>
      </c>
      <c r="D84" s="258" t="str">
        <f aca="false">IF(ISERROR(SUM($T$23:$T$82)/SUM($U$23:$U$82)),"",SUM($T$23:$T$82)/SUM($U$23:$U$82))</f>
        <v/>
      </c>
      <c r="E84" s="259" t="n">
        <f aca="false">N13</f>
        <v>10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1.71380001774058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96</v>
      </c>
      <c r="R93" s="9"/>
      <c r="S93" s="215" t="str">
        <f aca="false">INDEX($A$23:$A$82,$S$92)</f>
        <v>DERWEB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