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60" sheetId="1" state="visible" r:id="rId3"/>
  </sheets>
  <definedNames>
    <definedName function="false" hidden="false" localSheetId="0" name="_xlnm.Print_Area" vbProcedure="false">'04041760'!$A$1:$Q$82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<sst xmlns="http://schemas.openxmlformats.org/spreadsheetml/2006/main" count="167" uniqueCount="102">
  <si>
    <t xml:space="preserve">Relevés floristiques aquatiques - IBMR</t>
  </si>
  <si>
    <t xml:space="preserve">AQUABIO</t>
  </si>
  <si>
    <t xml:space="preserve">Nicolas CONDUCHE, Rémy MARCEL</t>
  </si>
  <si>
    <t xml:space="preserve">ruisseau de marnière</t>
  </si>
  <si>
    <t xml:space="preserve">SAUNADE À LANDOGNE</t>
  </si>
  <si>
    <t xml:space="preserve">04041760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</si>
  <si>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</si>
  <si>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</si>
  <si>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</si>
  <si>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</si>
  <si>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</si>
  <si>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</si>
  <si>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</si>
  <si>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</si>
  <si>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</si>
  <si>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</si>
  <si>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</si>
  <si>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</si>
  <si>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</si>
  <si>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</si>
  <si>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</si>
  <si>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</si>
  <si>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</si>
  <si>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</si>
  <si>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</si>
  <si>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</si>
  <si>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</si>
  <si>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</si>
  <si>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</si>
  <si>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</si>
  <si>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</si>
  <si>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</si>
  <si>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</si>
  <si>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</si>
  <si>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</si>
  <si>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</si>
  <si>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</si>
  <si>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</si>
  <si>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</si>
  <si>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</si>
  <si>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</si>
  <si>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</si>
  <si>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</si>
  <si>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</si>
  <si>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</si>
  <si>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</si>
  <si>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</si>
  <si>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</si>
  <si>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</si>
  <si>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</si>
  <si>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</si>
  <si>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</si>
  <si>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</si>
  <si>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</si>
  <si>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</si>
  <si>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</si>
  <si>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</si>
  <si>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</si>
  <si>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</si>
  <si>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</si>
  <si>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</si>
  <si>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</si>
  <si>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</si>
  <si>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</si>
  <si>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</si>
  <si>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</si>
  <si>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</si>
  <si>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</si>
  <si>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</si>
  <si>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</si>
  <si>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</si>
  <si>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</si>
  <si>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</si>
  <si>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</si>
  <si>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</si>
  <si>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</si>
  <si>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</si>
  <si>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</si>
  <si>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</si>
  <si>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</si>
  <si>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AGRSTO</t>
  </si>
  <si>
    <t xml:space="preserve">FONANT</t>
  </si>
  <si>
    <t xml:space="preserve">IRIPSE</t>
  </si>
  <si>
    <t xml:space="preserve">MELSPX</t>
  </si>
  <si>
    <t xml:space="preserve">PHAARU</t>
  </si>
  <si>
    <t xml:space="preserve">HYAFLU</t>
  </si>
  <si>
    <t xml:space="preserve">FISCRA</t>
  </si>
  <si>
    <t xml:space="preserve">MICSPX</t>
  </si>
  <si>
    <t xml:space="preserve">RHYRIP</t>
  </si>
  <si>
    <t xml:space="preserve">PHOSPX</t>
  </si>
  <si>
    <t xml:space="preserve">CHIPOL</t>
  </si>
  <si>
    <t xml:space="preserve">HILSPX</t>
  </si>
  <si>
    <t xml:space="preserve">LEASPX</t>
  </si>
  <si>
    <t xml:space="preserve">LYSVUL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</si>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</sst>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42570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11.84</v>
      </c>
      <c r="N5" s="48"/>
      <c r="O5" s="49" t="s">
        <v>15</v>
      </c>
      <c r="P5" s="50" t="n">
        <v>11.7391304347826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9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34</v>
      </c>
      <c r="C7" s="66" t="n">
        <v>66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0.400000005960465</v>
      </c>
      <c r="C9" s="66" t="n">
        <v>0.00999999977648258</v>
      </c>
      <c r="D9" s="82"/>
      <c r="E9" s="82"/>
      <c r="F9" s="83" t="n">
        <f aca="false">($B9*$B$7+$C9*$C$7)/100</f>
        <v>0.142600001879036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0.525000010617077</v>
      </c>
      <c r="C20" s="155" t="n">
        <f aca="false">SUM(C23:C82)</f>
        <v>0.139999996870756</v>
      </c>
      <c r="D20" s="156"/>
      <c r="E20" s="157" t="s">
        <v>52</v>
      </c>
      <c r="F20" s="158" t="n">
        <f aca="false">($B20*$B$7+$C20*$C$7)/100</f>
        <v>0.270900001544505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0.178500003609806</v>
      </c>
      <c r="C21" s="166" t="n">
        <f aca="false">C20*C7/100</f>
        <v>0.0923999979346991</v>
      </c>
      <c r="D21" s="167" t="s">
        <v>55</v>
      </c>
      <c r="E21" s="168"/>
      <c r="F21" s="169" t="n">
        <f aca="false">B21+C21</f>
        <v>0.270900001544505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0.00339999992400408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0.00339999992400408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0.0065999998524785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AGRSTO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0.100000001490116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0.040600000359118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0.0065999998524785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IRIPSE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0.0199999995529652</v>
      </c>
      <c r="C28" s="212" t="n">
        <v>0.0199999995529652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0.0199999995529652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0.0065999998524785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HYAFLU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0.00339999992400408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FISCRA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0.00339999992400408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MICSPX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0.300000011920929</v>
      </c>
      <c r="C33" s="212" t="n">
        <v>0.0199999995529652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0.115200003758073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15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AUDSPX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0.0199999995529652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0.0165999996289611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PHOSPX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0.00339999992400408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CHIPOL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0.00339999992400408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HILSPX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0.0149999996647239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0.0116999997384846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LEASPX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0.0065999998524785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LYSVUL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0.270900001544505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marnière</v>
      </c>
      <c r="B84" s="175" t="str">
        <f aca="false">C3</f>
        <v>SAUNADE À LANDOGNE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0.270900001544505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98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101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