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2100" sheetId="1" state="visible" r:id="rId3"/>
  </sheets>
  <definedNames>
    <definedName function="false" hidden="false" localSheetId="0" name="_xlnm.Print_Area" vbProcedure="false">'04042100'!$A$1:$Q$82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<sst xmlns="http://schemas.openxmlformats.org/spreadsheetml/2006/main" count="162" uniqueCount="97">
  <si>
    <t xml:space="preserve">Relevés floristiques aquatiques - IBMR</t>
  </si>
  <si>
    <t xml:space="preserve">AQUABIO</t>
  </si>
  <si>
    <t xml:space="preserve">Nicolas CONDUCHE, Rémy MARCEL</t>
  </si>
  <si>
    <t xml:space="preserve">la Bouble</t>
  </si>
  <si>
    <t xml:space="preserve">BOUBLE À CHAREIL-CINTRAT</t>
  </si>
  <si>
    <t xml:space="preserve">04042100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</si>
  <si>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</si>
  <si>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</si>
  <si>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</si>
  <si>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</si>
  <si>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</si>
  <si>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</si>
  <si>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</si>
  <si>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</si>
  <si>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</si>
  <si>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</si>
  <si>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</si>
  <si>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</si>
  <si>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</si>
  <si>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</si>
  <si>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</si>
  <si>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</si>
  <si>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</si>
  <si>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</si>
  <si>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</si>
  <si>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</si>
  <si>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</si>
  <si>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</si>
  <si>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</si>
  <si>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</si>
  <si>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</si>
  <si>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</si>
  <si>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</si>
  <si>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</si>
  <si>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</si>
  <si>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</si>
  <si>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</si>
  <si>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</si>
  <si>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</si>
  <si>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</si>
  <si>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</si>
  <si>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</si>
  <si>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</si>
  <si>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</si>
  <si>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</si>
  <si>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</si>
  <si>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</si>
  <si>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</si>
  <si>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</si>
  <si>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</si>
  <si>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</si>
  <si>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</si>
  <si>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</si>
  <si>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</si>
  <si>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</si>
  <si>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</si>
  <si>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</si>
  <si>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</si>
  <si>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</si>
  <si>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</si>
  <si>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</si>
  <si>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</si>
  <si>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</si>
  <si>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</si>
  <si>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</si>
  <si>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</si>
  <si>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</si>
  <si>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</si>
  <si>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</si>
  <si>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</si>
  <si>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</si>
  <si>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</si>
  <si>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</si>
  <si>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</si>
  <si>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</si>
  <si>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</si>
  <si>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</si>
  <si>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</si>
  <si>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</si>
  <si>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</si>
  <si>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CLASPX</t>
  </si>
  <si>
    <t xml:space="preserve">OEDSPX</t>
  </si>
  <si>
    <t xml:space="preserve">AGRSTO</t>
  </si>
  <si>
    <t xml:space="preserve">MELSPX</t>
  </si>
  <si>
    <t xml:space="preserve">PHAARU</t>
  </si>
  <si>
    <t xml:space="preserve">HYAFLU</t>
  </si>
  <si>
    <t xml:space="preserve">DIASPX</t>
  </si>
  <si>
    <t xml:space="preserve">PHOSPX</t>
  </si>
  <si>
    <t xml:space="preserve">COCSPX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</si>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</sst>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42909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9.82608695652174</v>
      </c>
      <c r="N5" s="48"/>
      <c r="O5" s="49" t="s">
        <v>15</v>
      </c>
      <c r="P5" s="50" t="n">
        <v>8.73684210526316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74</v>
      </c>
      <c r="C7" s="66" t="n">
        <v>26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0.699999988079071</v>
      </c>
      <c r="C9" s="66" t="n">
        <v>15.3000001907349</v>
      </c>
      <c r="D9" s="82"/>
      <c r="E9" s="82"/>
      <c r="F9" s="83" t="n">
        <f aca="false">($B9*$B$7+$C9*$C$7)/100</f>
        <v>4.49600004076958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0.283750001341105</v>
      </c>
      <c r="C20" s="155" t="n">
        <f aca="false">SUM(C23:C82)</f>
        <v>15.4076972063631</v>
      </c>
      <c r="D20" s="156"/>
      <c r="E20" s="157" t="s">
        <v>52</v>
      </c>
      <c r="F20" s="158" t="n">
        <f aca="false">($B20*$B$7+$C20*$C$7)/100</f>
        <v>4.21597627464682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0.209975000992417</v>
      </c>
      <c r="C21" s="166" t="n">
        <f aca="false">C20*C7/100</f>
        <v>4.0060012736544</v>
      </c>
      <c r="D21" s="167" t="s">
        <v>55</v>
      </c>
      <c r="E21" s="168"/>
      <c r="F21" s="169" t="n">
        <f aca="false">B21+C21</f>
        <v>4.21597627464682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0.0130768995732069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0.00339999388903379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0.00259999994188547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9.37808036804199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2.44570089552551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CLASPX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OEDSPX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0.100000001490116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0.0260000003874302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AGRSTO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0.0137499999254942</v>
      </c>
      <c r="C28" s="212" t="n">
        <v>5.63653993606567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1.47567538332194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0.100000001490116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0.0260000003874302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0.100000001490116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0.0260000003874302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HYAFLU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0.0299999993294477</v>
      </c>
      <c r="C31" s="212" t="n">
        <v>0.0299999993294477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0.0299999993294477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DIASPX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0.00259999994188547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PHOSPX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15</v>
      </c>
      <c r="B33" s="211" t="n">
        <v>0.200000002980232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0.148000002205372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HILSPX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0.0199999995529652</v>
      </c>
      <c r="C34" s="212" t="n">
        <v>0.0199999995529652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0.0199999995529652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COCSPX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4.21597627464682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Bouble</v>
      </c>
      <c r="B84" s="175" t="str">
        <f aca="false">C3</f>
        <v>BOUBLE À CHAREIL-CINTRAT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4.21597627464682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93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96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2024-06-19T17:15:09Z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