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5704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'04057040'!$A$1:$O$82</definedName>
    <definedName function="false" hidden="false" localSheetId="0" name="Excel_BuiltIn__FilterDatabase" vbProcedure="false">'04057040'!$A$23:$J$84</definedName>
    <definedName function="false" hidden="false" localSheetId="0" name="NOM" vbProcedure="false">'04057040'!$H$1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<sst xmlns="http://schemas.openxmlformats.org/spreadsheetml/2006/main" count="103" uniqueCount="99">
  <si>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</si>
  <si>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</si>
  <si>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</si>
  <si>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MORISSET, Marlène MEYNARD</t>
  </si>
  <si>
    <t xml:space="preserve">conforme AFNOR T90-395 oct. 2003</t>
  </si>
  <si>
    <t xml:space="preserve">le Boron</t>
  </si>
  <si>
    <t xml:space="preserve">BORON à SAINT-MARCEL-EN-MARCILLAT</t>
  </si>
  <si>
    <t xml:space="preserve">04057040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</si>
  <si>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</si>
  <si>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</si>
  <si>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</si>
  <si>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</si>
  <si>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</si>
  <si>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</si>
  <si>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</si>
  <si>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</si>
  <si>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</si>
  <si>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</si>
  <si>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autre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</si>
  <si>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</si>
  <si>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</si>
  <si>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</si>
  <si>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</si>
  <si>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</si>
  <si>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</si>
  <si>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</si>
  <si>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</si>
  <si>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</si>
  <si>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</si>
  <si>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</si>
  <si>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</si>
  <si>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</si>
  <si>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</si>
  <si>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</si>
  <si>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</si>
  <si>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</si>
  <si>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</si>
  <si>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</si>
  <si>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</si>
  <si>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</si>
  <si>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</si>
  <si>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</si>
  <si>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</si>
  <si>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</si>
  <si>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</si>
  <si>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</si>
  <si>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</si>
  <si>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</si>
  <si>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</si>
  <si>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</si>
  <si>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</si>
  <si>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</si>
  <si>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</si>
  <si>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</si>
  <si>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</si>
  <si>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</si>
  <si>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</si>
  <si>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</si>
  <si>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</si>
  <si>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(0,475800004266202 %)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</si>
  <si>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</si>
  <si>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</si>
  <si>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</si>
  <si>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</si>
  <si>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</si>
  <si>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</si>
  <si>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</si>
  <si>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</si>
  <si>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</si>
  <si>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</si>
  <si>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</si>
  <si>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</si>
  <si>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</si>
  <si>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</si>
  <si>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</si>
  <si>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</si>
  <si>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</si>
  <si>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</si>
  <si>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</si>
  <si>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GLEHED</t>
  </si>
  <si>
    <t xml:space="preserve">CLASPX</t>
  </si>
  <si>
    <t xml:space="preserve">FONANT</t>
  </si>
  <si>
    <t xml:space="preserve">THAALO</t>
  </si>
  <si>
    <t xml:space="preserve">FISCRA</t>
  </si>
  <si>
    <t xml:space="preserve">DERSPX</t>
  </si>
  <si>
    <t xml:space="preserve">EURSPX</t>
  </si>
  <si>
    <t xml:space="preserve">AUDSPX</t>
  </si>
  <si>
    <t xml:space="preserve">Newcod</t>
  </si>
  <si>
    <t xml:space="preserve">Paralemanea sp.</t>
  </si>
  <si>
    <t xml:space="preserve">PHOSPX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</si>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</sst>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41918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</v>
      </c>
      <c r="M5" s="52"/>
      <c r="N5" s="53" t="s">
        <v>16</v>
      </c>
      <c r="O5" s="54" t="n">
        <v>12.3333333333333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86</v>
      </c>
      <c r="C7" s="66" t="n">
        <v>14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0.400000005960465</v>
      </c>
      <c r="C9" s="86" t="n">
        <v>0.400000005960465</v>
      </c>
      <c r="D9" s="87"/>
      <c r="E9" s="87"/>
      <c r="F9" s="88" t="n">
        <f aca="false">($B9*$B$7+$C9*$C$7)/100</f>
        <v>0.400000005960465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0.480000004172325</v>
      </c>
      <c r="C20" s="165" t="n">
        <f aca="false">SUM(C23:C82)</f>
        <v>0.450000004842877</v>
      </c>
      <c r="D20" s="166"/>
      <c r="E20" s="167" t="s">
        <v>53</v>
      </c>
      <c r="F20" s="168" t="n">
        <f aca="false">($B20*$B$7+$C20*$C$7)/100</f>
        <v>0.475800004266202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0.4128000035882</v>
      </c>
      <c r="C21" s="178" t="n">
        <f aca="false">C20*C7/100</f>
        <v>0.0630000006780028</v>
      </c>
      <c r="D21" s="110" t="str">
        <f aca="false">IF(F21=0,"",IF((ABS(F21-F19))&gt;(0.2*F21),CONCATENATE(" rec. par taxa (",F21," %) supérieur à 20 % !"),""))</f>
        <v> rec. par taxa (0,475800004266202 %)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0.475800004266202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0.00139999996870756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GLEHED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CLASPX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FONANT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0.00859999980777502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THAALO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0.00859999980777502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FISCRA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0.00859999980777502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DERSPX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EURSPX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AUDSPX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0.00859999980777502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88</v>
      </c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0.200000002980232</v>
      </c>
      <c r="C32" s="222" t="n">
        <v>0.200000002980232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0.200000002980232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PHOSPX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16</v>
      </c>
      <c r="B33" s="221" t="n">
        <v>0.200000002980232</v>
      </c>
      <c r="C33" s="222" t="n">
        <v>0.200000002980232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0.200000002980232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HILSPX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Boron</v>
      </c>
      <c r="B84" s="256" t="str">
        <f aca="false">C3</f>
        <v>BORON à SAINT-MARCEL-EN-MARCILLAT</v>
      </c>
      <c r="C84" s="257" t="n">
        <f aca="false">A4</f>
        <v>41918</v>
      </c>
      <c r="D84" s="258" t="str">
        <f aca="false">IF(ISERROR(SUM($T$23:$T$82)/SUM($U$23:$U$82)),"",SUM($T$23:$T$82)/SUM($U$23:$U$82))</f>
        <v/>
      </c>
      <c r="E84" s="259" t="n">
        <f aca="false">N13</f>
        <v>11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0.475800004266202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GLEHED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1">
    <cfRule type="expression" priority="28" aboveAverage="0" equalAverage="0" bottom="0" percent="0" rank="0" text="" dxfId="26">
      <formula>ISTEXT($E31)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