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1" sheetId="1" state="visible" r:id="rId3"/>
  </sheets>
  <definedNames>
    <definedName function="false" hidden="false" localSheetId="0" name="_xlnm.Print_Area" vbProcedure="false">'04405001'!$A$1:$Q$82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<sst xmlns="http://schemas.openxmlformats.org/spreadsheetml/2006/main" count="163" uniqueCount="98">
  <si>
    <t xml:space="preserve">Relevés floristiques aquatiques - IBMR</t>
  </si>
  <si>
    <t xml:space="preserve">AQUABIO</t>
  </si>
  <si>
    <t xml:space="preserve">Christelle GISSET, Laetitia BLANCHARD</t>
  </si>
  <si>
    <t xml:space="preserve">ruisseau de martinas</t>
  </si>
  <si>
    <t xml:space="preserve">RAU DE TRANCHARD A MONISTROL SUR LOIRE</t>
  </si>
  <si>
    <t xml:space="preserve">04405001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</si>
  <si>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</si>
  <si>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</si>
  <si>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</si>
  <si>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</si>
  <si>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</si>
  <si>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</si>
  <si>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</si>
  <si>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</si>
  <si>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</si>
  <si>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HYAFLU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</si>
  <si>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</si>
  <si>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</si>
  <si>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</si>
  <si>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</si>
  <si>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</si>
  <si>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</si>
  <si>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</si>
  <si>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</si>
  <si>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</si>
  <si>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</si>
  <si>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</si>
  <si>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</si>
  <si>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</si>
  <si>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</si>
  <si>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</si>
  <si>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</si>
  <si>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</si>
  <si>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</si>
  <si>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</si>
  <si>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</si>
  <si>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</si>
  <si>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</si>
  <si>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</si>
  <si>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</si>
  <si>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</si>
  <si>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</si>
  <si>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</si>
  <si>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</si>
  <si>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</si>
  <si>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</si>
  <si>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</si>
  <si>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</si>
  <si>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</si>
  <si>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</si>
  <si>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</si>
  <si>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</si>
  <si>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</si>
  <si>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</si>
  <si>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</si>
  <si>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</si>
  <si>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</si>
  <si>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</si>
  <si>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</si>
  <si>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</si>
  <si>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</si>
  <si>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</si>
  <si>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</si>
  <si>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</si>
  <si>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</si>
  <si>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</si>
  <si>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</si>
  <si>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</si>
  <si>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</si>
  <si>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</si>
  <si>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</si>
  <si>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</si>
  <si>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</si>
  <si>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</si>
  <si>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</si>
  <si>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</si>
  <si>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</si>
  <si>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</si>
  <si>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</si>
  <si>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NOSSPX</t>
  </si>
  <si>
    <t xml:space="preserve">FONANT</t>
  </si>
  <si>
    <t xml:space="preserve">MELSPX</t>
  </si>
  <si>
    <t xml:space="preserve">PHAARU</t>
  </si>
  <si>
    <t xml:space="preserve">RHYRIP</t>
  </si>
  <si>
    <t xml:space="preserve">AUDSPX</t>
  </si>
  <si>
    <t xml:space="preserve">PHOSPX</t>
  </si>
  <si>
    <t xml:space="preserve">BRARIV</t>
  </si>
  <si>
    <t xml:space="preserve">PAASPX</t>
  </si>
  <si>
    <t xml:space="preserve">RANREP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</si>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</sst>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</v>
      </c>
      <c r="N5" s="48"/>
      <c r="O5" s="49" t="s">
        <v>15</v>
      </c>
      <c r="P5" s="50" t="n">
        <v>11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85</v>
      </c>
      <c r="C7" s="66" t="n">
        <v>15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4</v>
      </c>
      <c r="C9" s="66" t="n">
        <v>0.5</v>
      </c>
      <c r="D9" s="82"/>
      <c r="E9" s="82"/>
      <c r="F9" s="83" t="n">
        <f aca="false">($B9*$B$7+$C9*$C$7)/100</f>
        <v>3.475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13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3.86714280582964</v>
      </c>
      <c r="C20" s="155" t="n">
        <f aca="false">SUM(C23:C82)</f>
        <v>0.460000012069941</v>
      </c>
      <c r="D20" s="156"/>
      <c r="E20" s="157" t="s">
        <v>52</v>
      </c>
      <c r="F20" s="158" t="n">
        <f aca="false">($B20*$B$7+$C20*$C$7)/100</f>
        <v>3.35607138676569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3.2870713849552</v>
      </c>
      <c r="C21" s="166" t="n">
        <f aca="false">C20*C7/100</f>
        <v>0.0690000018104911</v>
      </c>
      <c r="D21" s="167" t="s">
        <v>55</v>
      </c>
      <c r="E21" s="168"/>
      <c r="F21" s="169" t="n">
        <f aca="false">B21+C21</f>
        <v>3.35607138676569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0.0084999998100102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NOSSPX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1.5</v>
      </c>
      <c r="C25" s="212" t="n">
        <v>0.300000011920929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1.32000000178814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0.0084999998100102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0.00149999996647239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PHAARU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0.100000001490116</v>
      </c>
      <c r="C28" s="212" t="n">
        <v>0.100000001490116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0.100000001490116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HYAFLU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2.09999990463257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1.78649991890416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0.0375000014901161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0.0333750012330711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AUDSPX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0.0171428993344307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0.0145714644342661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0.0084999998100102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BRARIV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0.0625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0.0546249999664724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0.0084999998100102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RANREP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0.00149999996647239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SOADUL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3.35607138676569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martinas</v>
      </c>
      <c r="B84" s="175" t="str">
        <f aca="false">C3</f>
        <v>RAU DE TRANCHARD A MONISTROL SUR LOIRE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13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3.35607138676569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