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5001" sheetId="1" state="visible" r:id="rId3"/>
  </sheets>
  <definedNames>
    <definedName function="false" hidden="false" localSheetId="0" name="_xlnm.Print_Area" vbProcedure="false">'04405001'!$A$1:$Q$82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<sst xmlns="http://schemas.openxmlformats.org/spreadsheetml/2006/main" count="162" uniqueCount="98">
  <si>
    <t xml:space="preserve">Relevés floristiques aquatiques - IBMR</t>
  </si>
  <si>
    <t xml:space="preserve">AQUABIO</t>
  </si>
  <si>
    <t xml:space="preserve">Nicolas CONDUCHE, Rémy MARCEL</t>
  </si>
  <si>
    <t xml:space="preserve">ruisseau de martinas</t>
  </si>
  <si>
    <t xml:space="preserve">RAU DE TRANCHARD A MONISTROL SUR LOIRE</t>
  </si>
  <si>
    <t xml:space="preserve">04405001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</si>
  <si>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</si>
  <si>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</si>
  <si>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</si>
  <si>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</si>
  <si>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</si>
  <si>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</si>
  <si>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</si>
  <si>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</si>
  <si>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</si>
  <si>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</si>
  <si>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</si>
  <si>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</si>
  <si>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</si>
  <si>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</si>
  <si>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</si>
  <si>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</si>
  <si>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</si>
  <si>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</si>
  <si>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</si>
  <si>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</si>
  <si>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</si>
  <si>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</si>
  <si>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</si>
  <si>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</si>
  <si>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</si>
  <si>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</si>
  <si>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</si>
  <si>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</si>
  <si>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</si>
  <si>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</si>
  <si>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</si>
  <si>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</si>
  <si>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</si>
  <si>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</si>
  <si>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</si>
  <si>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</si>
  <si>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</si>
  <si>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</si>
  <si>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</si>
  <si>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</si>
  <si>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</si>
  <si>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</si>
  <si>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</si>
  <si>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</si>
  <si>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</si>
  <si>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</si>
  <si>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</si>
  <si>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</si>
  <si>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</si>
  <si>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</si>
  <si>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</si>
  <si>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</si>
  <si>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</si>
  <si>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</si>
  <si>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</si>
  <si>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</si>
  <si>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</si>
  <si>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</si>
  <si>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</si>
  <si>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</si>
  <si>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</si>
  <si>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</si>
  <si>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</si>
  <si>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</si>
  <si>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</si>
  <si>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</si>
  <si>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</si>
  <si>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</si>
  <si>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</si>
  <si>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</si>
  <si>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</si>
  <si>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</si>
  <si>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</si>
  <si>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</si>
  <si>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NOSSPX</t>
  </si>
  <si>
    <t xml:space="preserve">FONANT</t>
  </si>
  <si>
    <t xml:space="preserve">MELSPX</t>
  </si>
  <si>
    <t xml:space="preserve">HYAFLU</t>
  </si>
  <si>
    <t xml:space="preserve">RHYRIP</t>
  </si>
  <si>
    <t xml:space="preserve">AUDSPX</t>
  </si>
  <si>
    <t xml:space="preserve">PHOSPX</t>
  </si>
  <si>
    <t xml:space="preserve">STISPX</t>
  </si>
  <si>
    <t xml:space="preserve">BRARIV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</si>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</sst>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42885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12.0416666666667</v>
      </c>
      <c r="N5" s="48"/>
      <c r="O5" s="49" t="s">
        <v>15</v>
      </c>
      <c r="P5" s="50" t="n">
        <v>11.45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73</v>
      </c>
      <c r="C7" s="66" t="n">
        <v>27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1.39999997615814</v>
      </c>
      <c r="C9" s="66" t="n">
        <v>0.00999999977648258</v>
      </c>
      <c r="D9" s="82"/>
      <c r="E9" s="82"/>
      <c r="F9" s="83" t="n">
        <f aca="false">($B9*$B$7+$C9*$C$7)/100</f>
        <v>1.02469998253509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1.61000000499189</v>
      </c>
      <c r="C20" s="155" t="n">
        <f aca="false">SUM(C23:C82)</f>
        <v>0.0899999979883432</v>
      </c>
      <c r="D20" s="156"/>
      <c r="E20" s="157" t="s">
        <v>53</v>
      </c>
      <c r="F20" s="158" t="n">
        <f aca="false">($B20*$B$7+$C20*$C$7)/100</f>
        <v>1.19960000310093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1.17530000364408</v>
      </c>
      <c r="C21" s="166" t="n">
        <f aca="false">C20*C7/100</f>
        <v>0.0242999994568527</v>
      </c>
      <c r="D21" s="167" t="s">
        <v>56</v>
      </c>
      <c r="E21" s="168"/>
      <c r="F21" s="169" t="n">
        <f aca="false">B21+C21</f>
        <v>1.19960000310093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0.00729999983683228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0.0026999999396503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NOSSPX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0.5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0.365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0.0299999993294477</v>
      </c>
      <c r="C26" s="212" t="n">
        <v>0.0299999993294477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0.0299999993294477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0.00729999983683228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0.300000011920929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0.219000008702278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0.109999999403954</v>
      </c>
      <c r="C29" s="212" t="n">
        <v>0.0199999995529652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0.0856999994441867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AUDSPX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0.129999995231628</v>
      </c>
      <c r="C30" s="212" t="n">
        <v>0.0199999995529652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0.100299996398389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0.00729999983683228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STISPX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0.00729999983683228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BRARIV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15</v>
      </c>
      <c r="B33" s="211" t="n">
        <v>0.5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0.365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LEASPX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0.0026999999396503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SOADUL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1.19960000310093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de martinas</v>
      </c>
      <c r="B84" s="175" t="str">
        <f aca="false">C3</f>
        <v>RAU DE TRANCHARD A MONISTROL SUR LOIRE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1.19960000310093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2024-06-19T17:09:15Z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