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5004" sheetId="1" state="visible" r:id="rId3"/>
  </sheets>
  <definedNames>
    <definedName function="false" hidden="false" localSheetId="0" name="_xlnm.Print_Area" vbProcedure="false">'04405004'!$A$1:$Q$82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<sst xmlns="http://schemas.openxmlformats.org/spreadsheetml/2006/main" count="162" uniqueCount="97">
  <si>
    <t xml:space="preserve">Relevés floristiques aquatiques - IBMR</t>
  </si>
  <si>
    <t xml:space="preserve">AQUABIO</t>
  </si>
  <si>
    <t xml:space="preserve">Laetitia BLANCHARD, Nicolas CONDUCHE</t>
  </si>
  <si>
    <t xml:space="preserve">la Gampille</t>
  </si>
  <si>
    <t xml:space="preserve">RAU GAMPILLE À FIRMINY</t>
  </si>
  <si>
    <t xml:space="preserve">04405004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</si>
  <si>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</si>
  <si>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</si>
  <si>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</si>
  <si>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</si>
  <si>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</si>
  <si>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</si>
  <si>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</si>
  <si>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</si>
  <si>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</si>
  <si>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</si>
  <si>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</si>
  <si>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</si>
  <si>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</si>
  <si>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</si>
  <si>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</si>
  <si>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</si>
  <si>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</si>
  <si>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</si>
  <si>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</si>
  <si>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</si>
  <si>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</si>
  <si>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</si>
  <si>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</si>
  <si>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</si>
  <si>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</si>
  <si>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</si>
  <si>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</si>
  <si>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</si>
  <si>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</si>
  <si>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</si>
  <si>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</si>
  <si>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</si>
  <si>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</si>
  <si>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</si>
  <si>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</si>
  <si>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</si>
  <si>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</si>
  <si>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</si>
  <si>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</si>
  <si>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</si>
  <si>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</si>
  <si>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</si>
  <si>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</si>
  <si>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</si>
  <si>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</si>
  <si>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</si>
  <si>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</si>
  <si>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</si>
  <si>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</si>
  <si>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</si>
  <si>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</si>
  <si>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</si>
  <si>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</si>
  <si>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</si>
  <si>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</si>
  <si>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</si>
  <si>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</si>
  <si>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</si>
  <si>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</si>
  <si>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</si>
  <si>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</si>
  <si>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</si>
  <si>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</si>
  <si>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</si>
  <si>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</si>
  <si>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</si>
  <si>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</si>
  <si>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</si>
  <si>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</si>
  <si>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</si>
  <si>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</si>
  <si>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</si>
  <si>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</si>
  <si>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</si>
  <si>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FONANT</t>
  </si>
  <si>
    <t xml:space="preserve">HYAFLU</t>
  </si>
  <si>
    <t xml:space="preserve">FISCRA</t>
  </si>
  <si>
    <t xml:space="preserve">RHYRIP</t>
  </si>
  <si>
    <t xml:space="preserve">CHIPOL</t>
  </si>
  <si>
    <t xml:space="preserve">LEASPX</t>
  </si>
  <si>
    <t xml:space="preserve">GLEHED</t>
  </si>
  <si>
    <t xml:space="preserve">PARINS</t>
  </si>
  <si>
    <t xml:space="preserve">REYJAP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</si>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</sst>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42936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11.625</v>
      </c>
      <c r="N5" s="48"/>
      <c r="O5" s="49" t="s">
        <v>15</v>
      </c>
      <c r="P5" s="50" t="n">
        <v>11.1428571428571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7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67</v>
      </c>
      <c r="C7" s="66" t="n">
        <v>33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0.200000002980232</v>
      </c>
      <c r="C9" s="66" t="n">
        <v>0.100000001490116</v>
      </c>
      <c r="D9" s="82"/>
      <c r="E9" s="82"/>
      <c r="F9" s="83" t="n">
        <f aca="false">($B9*$B$7+$C9*$C$7)/100</f>
        <v>0.167000002488494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0.27000000141561</v>
      </c>
      <c r="C20" s="155" t="n">
        <f aca="false">SUM(C23:C82)</f>
        <v>0.150000000372529</v>
      </c>
      <c r="D20" s="156"/>
      <c r="E20" s="157" t="s">
        <v>52</v>
      </c>
      <c r="F20" s="158" t="n">
        <f aca="false">($B20*$B$7+$C20*$C$7)/100</f>
        <v>0.230400001071393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0.180900000948459</v>
      </c>
      <c r="C21" s="166" t="n">
        <f aca="false">C20*C7/100</f>
        <v>0.0495000001229346</v>
      </c>
      <c r="D21" s="167" t="s">
        <v>55</v>
      </c>
      <c r="E21" s="168"/>
      <c r="F21" s="169" t="n">
        <f aca="false">B21+C21</f>
        <v>0.230400001071393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0.00669999985024333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0.00669999985024333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0.100000001490116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0.0703000009246171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0.00669999985024333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HYAFLU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0.00669999985024333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FISCRA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0.100000001490116</v>
      </c>
      <c r="C28" s="212" t="n">
        <v>0.100000001490116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0.100000001490116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RHYRIP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CHIPOL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15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0.00669999985024333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HILSPX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0.00669999985024333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LEASPX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0.00329999992623925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GLEHED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0.00329999992623925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PARINS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0.00329999992623925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REYJAP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0.230400001071393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Gampille</v>
      </c>
      <c r="B84" s="175" t="str">
        <f aca="false">C3</f>
        <v>RAU GAMPILLE À FIRMINY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0.230400001071393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93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96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2024-06-19T17:06:51Z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