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0000" sheetId="1" state="visible" r:id="rId3"/>
  </sheets>
  <definedNames>
    <definedName function="false" hidden="false" localSheetId="0" name="_xlnm.Print_Area" vbProcedure="false">'04410000'!$A$1:$Q$82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<sst xmlns="http://schemas.openxmlformats.org/spreadsheetml/2006/main" count="157" uniqueCount="94">
  <si>
    <t xml:space="preserve">Relevés floristiques aquatiques - IBMR</t>
  </si>
  <si>
    <t xml:space="preserve">AQUABIO</t>
  </si>
  <si>
    <t xml:space="preserve">Anthony ANTOINE, Majlis DURAND</t>
  </si>
  <si>
    <t xml:space="preserve">le Trambouzan</t>
  </si>
  <si>
    <t xml:space="preserve">TRAMBOUZAN A PERREUX</t>
  </si>
  <si>
    <t xml:space="preserve">04410000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</si>
  <si>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</si>
  <si>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</si>
  <si>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</si>
  <si>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</si>
  <si>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</si>
  <si>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</si>
  <si>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</si>
  <si>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</si>
  <si>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</si>
  <si>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BATSPX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</si>
  <si>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</si>
  <si>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</si>
  <si>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</si>
  <si>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</si>
  <si>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</si>
  <si>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</si>
  <si>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</si>
  <si>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</si>
  <si>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</si>
  <si>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</si>
  <si>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</si>
  <si>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</si>
  <si>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</si>
  <si>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</si>
  <si>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</si>
  <si>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</si>
  <si>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</si>
  <si>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</si>
  <si>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</si>
  <si>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</si>
  <si>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</si>
  <si>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</si>
  <si>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</si>
  <si>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</si>
  <si>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</si>
  <si>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</si>
  <si>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</si>
  <si>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</si>
  <si>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</si>
  <si>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</si>
  <si>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</si>
  <si>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</si>
  <si>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</si>
  <si>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</si>
  <si>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</si>
  <si>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</si>
  <si>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</si>
  <si>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</si>
  <si>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</si>
  <si>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</si>
  <si>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</si>
  <si>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</si>
  <si>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</si>
  <si>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</si>
  <si>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</si>
  <si>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</si>
  <si>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</si>
  <si>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</si>
  <si>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</si>
  <si>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</si>
  <si>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</si>
  <si>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</si>
  <si>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</si>
  <si>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</si>
  <si>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</si>
  <si>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</si>
  <si>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</si>
  <si>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</si>
  <si>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</si>
  <si>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</si>
  <si>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</si>
  <si>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</si>
  <si>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VAUSPX</t>
  </si>
  <si>
    <t xml:space="preserve"> -</t>
  </si>
  <si>
    <t xml:space="preserve">OEDSPX</t>
  </si>
  <si>
    <t xml:space="preserve">MELSPX</t>
  </si>
  <si>
    <t xml:space="preserve">SPISPX</t>
  </si>
  <si>
    <t xml:space="preserve">GLEHED</t>
  </si>
  <si>
    <t xml:space="preserve">PELEND</t>
  </si>
  <si>
    <t xml:space="preserve">cf.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</si>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</sst>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42627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9.71428571428571</v>
      </c>
      <c r="N5" s="48"/>
      <c r="O5" s="49" t="s">
        <v>15</v>
      </c>
      <c r="P5" s="50" t="n">
        <v>7.2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2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21</v>
      </c>
      <c r="C7" s="66" t="n">
        <v>79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0.00999999977648258</v>
      </c>
      <c r="C9" s="66" t="n">
        <v>0.00999999977648258</v>
      </c>
      <c r="D9" s="82"/>
      <c r="E9" s="82"/>
      <c r="F9" s="83" t="n">
        <f aca="false">($B9*$B$7+$C9*$C$7)/100</f>
        <v>0.00999999977648258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7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0.0599999986588955</v>
      </c>
      <c r="C20" s="155" t="n">
        <f aca="false">SUM(C23:C82)</f>
        <v>0.0771428011357784</v>
      </c>
      <c r="D20" s="156"/>
      <c r="E20" s="157" t="s">
        <v>53</v>
      </c>
      <c r="F20" s="158" t="n">
        <f aca="false">($B20*$B$7+$C20*$C$7)/100</f>
        <v>0.073542812615633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0.0125999997183681</v>
      </c>
      <c r="C21" s="166" t="n">
        <f aca="false">C20*C7/100</f>
        <v>0.060942812897265</v>
      </c>
      <c r="D21" s="167" t="s">
        <v>56</v>
      </c>
      <c r="E21" s="168"/>
      <c r="F21" s="169" t="n">
        <f aca="false">B21+C21</f>
        <v>0.073542812615633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</v>
      </c>
      <c r="C23" s="195" t="n">
        <v>0.0142857003957033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0.0112857033126056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VAUSPX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0.00999999977648258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0.00999999977648258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0.0299999993294477</v>
      </c>
      <c r="C25" s="212" t="n">
        <v>0.0328571014106274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0.0322571099735796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0.00209999995306134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SPISPX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15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0.00209999995306134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BATSPX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83</v>
      </c>
      <c r="B28" s="211" t="n">
        <v>0</v>
      </c>
      <c r="C28" s="212" t="n">
        <v>0.00999999977648258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0.00789999982342124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GLEHED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0.00789999982342124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85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PELEND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0.073542812615633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Trambouzan</v>
      </c>
      <c r="B84" s="175" t="str">
        <f aca="false">C3</f>
        <v>TRAMBOUZAN A PERREUX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7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0.073542812615633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86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87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88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89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90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91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92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93</v>
      </c>
      <c r="S93" s="6"/>
      <c r="T93" s="207" t="str">
        <f aca="false">INDEX($A$23:$A$82,$T$92)</f>
        <v>VAUSPX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2024-04-24T21:56:29Z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