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2" sheetId="1" state="visible" r:id="rId3"/>
  </sheets>
  <definedNames>
    <definedName function="false" hidden="false" localSheetId="0" name="_xlnm.Print_Area" vbProcedure="false">'04431002'!$A$1:$Q$82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<sst xmlns="http://schemas.openxmlformats.org/spreadsheetml/2006/main" count="156" uniqueCount="91">
  <si>
    <t xml:space="preserve">Relevés floristiques aquatiques - IBMR</t>
  </si>
  <si>
    <t xml:space="preserve">AQUABIO</t>
  </si>
  <si>
    <t xml:space="preserve">Nicolas CONDUCHE, Sarah MILLET</t>
  </si>
  <si>
    <t xml:space="preserve">la Toulaine</t>
  </si>
  <si>
    <t xml:space="preserve">TOULAINE À MONTEIGNET-SUR-L'ANDELOT</t>
  </si>
  <si>
    <t xml:space="preserve">04431002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</si>
  <si>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</si>
  <si>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</si>
  <si>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</si>
  <si>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</si>
  <si>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</si>
  <si>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</si>
  <si>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</si>
  <si>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</si>
  <si>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</si>
  <si>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BERERE</t>
  </si>
  <si>
    <t xml:space="preserve">Faciès dominant</t>
  </si>
  <si>
    <t xml:space="preserve">pl. courant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</si>
  <si>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</si>
  <si>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</si>
  <si>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</si>
  <si>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</si>
  <si>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</si>
  <si>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</si>
  <si>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</si>
  <si>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</si>
  <si>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</si>
  <si>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</si>
  <si>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</si>
  <si>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</si>
  <si>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</si>
  <si>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</si>
  <si>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</si>
  <si>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</si>
  <si>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</si>
  <si>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</si>
  <si>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</si>
  <si>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</si>
  <si>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</si>
  <si>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</si>
  <si>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</si>
  <si>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</si>
  <si>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</si>
  <si>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</si>
  <si>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</si>
  <si>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</si>
  <si>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</si>
  <si>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</si>
  <si>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</si>
  <si>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</si>
  <si>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</si>
  <si>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</si>
  <si>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</si>
  <si>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</si>
  <si>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</si>
  <si>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</si>
  <si>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</si>
  <si>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</si>
  <si>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</si>
  <si>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</si>
  <si>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</si>
  <si>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</si>
  <si>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</si>
  <si>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</si>
  <si>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</si>
  <si>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</si>
  <si>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</si>
  <si>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</si>
  <si>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</si>
  <si>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</si>
  <si>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</si>
  <si>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</si>
  <si>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</si>
  <si>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</si>
  <si>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</si>
  <si>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</si>
  <si>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</si>
  <si>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IRIPSE</t>
  </si>
  <si>
    <t xml:space="preserve"> -</t>
  </si>
  <si>
    <t xml:space="preserve">PHAARU</t>
  </si>
  <si>
    <t xml:space="preserve">LYCEUR</t>
  </si>
  <si>
    <t xml:space="preserve">EPIPAR</t>
  </si>
  <si>
    <t xml:space="preserve">GLEHED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</si>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</sst>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11.2857142857143</v>
      </c>
      <c r="N5" s="48"/>
      <c r="O5" s="49" t="s">
        <v>15</v>
      </c>
      <c r="P5" s="50" t="n">
        <v>10.2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3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71</v>
      </c>
      <c r="C7" s="66" t="n">
        <v>29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0.100000001490116</v>
      </c>
      <c r="C9" s="66" t="n">
        <v>3.5</v>
      </c>
      <c r="D9" s="82"/>
      <c r="E9" s="82"/>
      <c r="F9" s="83" t="n">
        <f aca="false">($B9*$B$7+$C9*$C$7)/100</f>
        <v>1.08600000105798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0.100000001490116</v>
      </c>
      <c r="C20" s="155" t="n">
        <f aca="false">SUM(C23:C82)</f>
        <v>3.53999999910593</v>
      </c>
      <c r="D20" s="156"/>
      <c r="E20" s="157" t="s">
        <v>52</v>
      </c>
      <c r="F20" s="158" t="n">
        <f aca="false">($B20*$B$7+$C20*$C$7)/100</f>
        <v>1.0976000007987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0.0710000010579824</v>
      </c>
      <c r="C21" s="166" t="n">
        <f aca="false">C20*C7/100</f>
        <v>1.02659999974072</v>
      </c>
      <c r="D21" s="167" t="s">
        <v>55</v>
      </c>
      <c r="E21" s="168"/>
      <c r="F21" s="169" t="n">
        <f aca="false">B21+C21</f>
        <v>1.0976000007987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0.100000001490116</v>
      </c>
      <c r="C23" s="195" t="n">
        <v>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0.651000001057982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IRIPSE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1.5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0.435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PHAARU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0.00289999993517995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LYCEUR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15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0.00289999993517995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BERERE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0.00289999993517995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EPIPAR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0.00289999993517995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GLEHED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1.0976000007987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Toulaine</v>
      </c>
      <c r="B84" s="175" t="str">
        <f aca="false">C3</f>
        <v>TOULAINE À MONTEIGNET-SUR-L'ANDELOT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1.0976000007987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90</v>
      </c>
      <c r="S93" s="6"/>
      <c r="T93" s="207" t="str">
        <f aca="false">INDEX($A$23:$A$82,$T$92)</f>
        <v>IRIPSE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