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<sst xmlns="http://schemas.openxmlformats.org/spreadsheetml/2006/main" count="6486" uniqueCount="5309">
  <si>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</si>
  <si>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</si>
  <si>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</si>
  <si>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</si>
  <si>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</si>
  <si>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</si>
  <si>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</si>
  <si>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</si>
  <si>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</si>
  <si>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</si>
  <si>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</si>
  <si>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</si>
  <si>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</si>
  <si>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</si>
  <si>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</si>
  <si>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</si>
  <si>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</si>
  <si>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</si>
  <si>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</si>
  <si>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</si>
  <si>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</si>
  <si>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</si>
  <si>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</si>
  <si>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</si>
  <si>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</si>
  <si>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</si>
  <si>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</si>
  <si>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</si>
  <si>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</si>
  <si>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</si>
  <si>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</si>
  <si>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</si>
  <si>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</si>
  <si>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</si>
  <si>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</si>
  <si>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</si>
  <si>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</si>
  <si>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</si>
  <si>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</si>
  <si>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</si>
  <si>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</si>
  <si>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</si>
  <si>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</si>
  <si>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</si>
  <si>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</si>
  <si>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</si>
  <si>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</si>
  <si>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</si>
  <si>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</si>
  <si>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</si>
  <si>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</si>
  <si>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</si>
  <si>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</si>
  <si>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</si>
  <si>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</si>
  <si>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</si>
  <si>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</si>
  <si>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</si>
  <si>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</si>
  <si>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</si>
  <si>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</si>
  <si>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</si>
  <si>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</si>
  <si>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</si>
  <si>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</si>
  <si>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</si>
  <si>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</si>
  <si>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</si>
  <si>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</si>
  <si>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</si>
  <si>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</si>
  <si>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</si>
  <si>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</si>
  <si>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</si>
  <si>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</si>
  <si>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</si>
  <si>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</si>
  <si>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</si>
  <si>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</si>
  <si>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</si>
  <si>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</si>
  <si>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</si>
  <si>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</si>
  <si>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</si>
  <si>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</si>
  <si>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</si>
  <si>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</si>
  <si>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</si>
  <si>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</si>
  <si>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</si>
  <si>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</si>
  <si>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</si>
  <si>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</si>
  <si>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</si>
  <si>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</si>
  <si>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</si>
  <si>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</si>
  <si>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</si>
  <si>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</si>
  <si>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</si>
  <si>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</si>
  <si>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</si>
  <si>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</si>
  <si>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</si>
  <si>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</si>
  <si>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</si>
  <si>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</si>
  <si>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</si>
  <si>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</si>
  <si>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</si>
  <si>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</si>
  <si>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</si>
  <si>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</si>
  <si>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</si>
  <si>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</si>
  <si>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</si>
  <si>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</si>
  <si>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</si>
  <si>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</si>
  <si>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</si>
  <si>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</si>
  <si>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</si>
  <si>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</si>
  <si>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</si>
  <si>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</si>
  <si>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</si>
  <si>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</si>
  <si>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</si>
  <si>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</si>
  <si>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</si>
  <si>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</si>
  <si>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</si>
  <si>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</si>
  <si>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</si>
  <si>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</si>
  <si>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</si>
  <si>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</si>
  <si>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</si>
  <si>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</si>
  <si>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</si>
  <si>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</si>
  <si>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</si>
  <si>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</si>
  <si>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</si>
  <si>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</si>
  <si>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</si>
  <si>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</si>
  <si>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</si>
  <si>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</si>
  <si>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</si>
  <si>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</si>
  <si>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</si>
  <si>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</si>
  <si>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</si>
  <si>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</si>
  <si>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</si>
  <si>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</si>
  <si>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</si>
  <si>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</si>
  <si>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</si>
  <si>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</si>
  <si>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</si>
  <si>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</si>
  <si>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</si>
  <si>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</si>
  <si>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</si>
  <si>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</si>
  <si>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</si>
  <si>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</si>
  <si>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</si>
  <si>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</si>
  <si>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</si>
  <si>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</si>
  <si>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</si>
  <si>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</si>
  <si>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</si>
  <si>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</si>
  <si>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</si>
  <si>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</si>
  <si>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</si>
  <si>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</si>
  <si>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</si>
  <si>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</si>
  <si>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</si>
  <si>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</si>
  <si>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</si>
  <si>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</si>
  <si>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</si>
  <si>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</si>
  <si>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</si>
  <si>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</si>
  <si>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</si>
  <si>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</si>
  <si>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</si>
  <si>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</si>
  <si>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</si>
  <si>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</si>
  <si>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</si>
  <si>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</si>
  <si>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</si>
  <si>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</si>
  <si>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</si>
  <si>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</si>
  <si>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</si>
  <si>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</si>
  <si>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</si>
  <si>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</si>
  <si>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</si>
  <si>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</si>
  <si>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</si>
  <si>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</si>
  <si>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</si>
  <si>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</si>
  <si>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</si>
  <si>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</si>
  <si>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</si>
  <si>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</si>
  <si>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</si>
  <si>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</si>
  <si>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</si>
  <si>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</si>
  <si>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</si>
  <si>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</si>
  <si>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</si>
  <si>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</si>
  <si>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</si>
  <si>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</si>
  <si>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</si>
  <si>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</si>
  <si>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</si>
  <si>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</si>
  <si>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</si>
  <si>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</si>
  <si>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</si>
  <si>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</si>
  <si>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</si>
  <si>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</si>
  <si>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</si>
  <si>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</si>
  <si>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</si>
  <si>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</si>
  <si>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</si>
  <si>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</si>
  <si>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</si>
  <si>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</si>
  <si>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</si>
  <si>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</si>
  <si>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</si>
  <si>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</si>
  <si>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</si>
  <si>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</si>
  <si>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</si>
  <si>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</si>
  <si>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</si>
  <si>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</si>
  <si>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</si>
  <si>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</si>
  <si>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</si>
  <si>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</si>
  <si>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</si>
  <si>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</si>
  <si>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</si>
  <si>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</si>
  <si>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</si>
  <si>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</si>
  <si>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</si>
  <si>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</si>
  <si>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</si>
  <si>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</si>
  <si>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</si>
  <si>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</si>
  <si>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</si>
  <si>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</si>
  <si>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</si>
  <si>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</si>
  <si>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</si>
  <si>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</si>
  <si>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</si>
  <si>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</si>
  <si>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</si>
  <si>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</si>
  <si>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</si>
  <si>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</si>
  <si>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</si>
  <si>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</si>
  <si>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</si>
  <si>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</si>
  <si>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</si>
  <si>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</si>
  <si>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</si>
  <si>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</si>
  <si>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</si>
  <si>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</si>
  <si>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</si>
  <si>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</si>
  <si>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</si>
  <si>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</si>
  <si>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</si>
  <si>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</si>
  <si>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</si>
  <si>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</si>
  <si>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</si>
  <si>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</si>
  <si>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</si>
  <si>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</si>
  <si>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</si>
  <si>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</si>
  <si>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</si>
  <si>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</si>
  <si>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</si>
  <si>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</si>
  <si>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</si>
  <si>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</si>
  <si>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</si>
  <si>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</si>
  <si>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</si>
  <si>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</si>
  <si>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</si>
  <si>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</si>
  <si>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</si>
  <si>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</si>
  <si>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</si>
  <si>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</si>
  <si>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</si>
  <si>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</si>
  <si>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</si>
  <si>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</si>
  <si>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</si>
  <si>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</si>
  <si>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</si>
  <si>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</si>
  <si>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</si>
  <si>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</si>
  <si>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</si>
  <si>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</si>
  <si>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</si>
  <si>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</si>
  <si>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</si>
  <si>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</si>
  <si>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</si>
  <si>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</si>
  <si>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</si>
  <si>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</si>
  <si>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</si>
  <si>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</si>
  <si>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</si>
  <si>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</si>
  <si>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</si>
  <si>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</si>
  <si>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</si>
  <si>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</si>
  <si>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</si>
  <si>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</si>
  <si>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</si>
  <si>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</si>
  <si>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</si>
  <si>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</si>
  <si>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</si>
  <si>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</si>
  <si>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</si>
  <si>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</si>
  <si>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</si>
  <si>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</si>
  <si>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</si>
  <si>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</si>
  <si>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</si>
  <si>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</si>
  <si>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</si>
  <si>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</si>
  <si>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</si>
  <si>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</si>
  <si>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</si>
  <si>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</si>
  <si>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</si>
  <si>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</si>
  <si>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</si>
  <si>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</si>
  <si>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</si>
  <si>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</si>
  <si>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</si>
  <si>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</si>
  <si>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</si>
  <si>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</si>
  <si>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</si>
  <si>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</si>
  <si>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</si>
  <si>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</si>
  <si>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</si>
  <si>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</si>
  <si>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</si>
  <si>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</si>
  <si>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</si>
  <si>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</si>
  <si>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</si>
  <si>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</si>
  <si>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</si>
  <si>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</si>
  <si>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</si>
  <si>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</si>
  <si>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</si>
  <si>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</si>
  <si>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</si>
  <si>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</si>
  <si>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</si>
  <si>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</si>
  <si>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</si>
  <si>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</si>
  <si>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</si>
  <si>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</si>
  <si>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</si>
  <si>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</si>
  <si>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</si>
  <si>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</si>
  <si>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</si>
  <si>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</si>
  <si>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</si>
  <si>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</si>
  <si>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</si>
  <si>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</si>
  <si>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</si>
  <si>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</si>
  <si>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</si>
  <si>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</si>
  <si>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</si>
  <si>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</si>
  <si>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</si>
  <si>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</si>
  <si>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</si>
  <si>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</si>
  <si>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</si>
  <si>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</si>
  <si>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</si>
  <si>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</si>
  <si>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</si>
  <si>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</si>
  <si>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</si>
  <si>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</si>
  <si>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</si>
  <si>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</si>
  <si>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</si>
  <si>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</si>
  <si>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</si>
  <si>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</si>
  <si>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</si>
  <si>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</si>
  <si>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</si>
  <si>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</si>
  <si>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</si>
  <si>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</si>
  <si>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</si>
  <si>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</si>
  <si>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</si>
  <si>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</si>
  <si>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</si>
  <si>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</si>
  <si>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</si>
  <si>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</si>
  <si>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</si>
  <si>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</si>
  <si>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</si>
  <si>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</si>
  <si>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</si>
  <si>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</si>
  <si>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</si>
  <si>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</si>
  <si>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</si>
  <si>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</si>
  <si>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</si>
  <si>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</si>
  <si>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</si>
  <si>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</si>
  <si>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</si>
  <si>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</si>
  <si>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</si>
  <si>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</si>
  <si>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</si>
  <si>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</si>
  <si>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</si>
  <si>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</si>
  <si>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</si>
  <si>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</si>
  <si>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</si>
  <si>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</si>
  <si>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</si>
  <si>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</si>
  <si>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</si>
  <si>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</si>
  <si>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</si>
  <si>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</si>
  <si>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</si>
  <si>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</si>
  <si>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</si>
  <si>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</si>
  <si>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</si>
  <si>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</si>
  <si>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</si>
  <si>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</si>
  <si>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</si>
  <si>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</si>
  <si>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</si>
  <si>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</si>
  <si>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</si>
  <si>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</si>
  <si>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</si>
  <si>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</si>
  <si>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</si>
  <si>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</si>
  <si>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</si>
  <si>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</si>
  <si>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</si>
  <si>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</si>
  <si>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</si>
  <si>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</si>
  <si>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</si>
  <si>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</si>
  <si>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</si>
  <si>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</si>
  <si>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</si>
  <si>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</si>
  <si>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</si>
  <si>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</si>
  <si>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</si>
  <si>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</si>
  <si>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</si>
  <si>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</si>
  <si>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</si>
  <si>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</si>
  <si>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</si>
  <si>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</si>
  <si>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</si>
  <si>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</si>
  <si>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</si>
  <si>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</si>
  <si>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</si>
  <si>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</si>
  <si>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</si>
  <si>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</si>
  <si>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</si>
  <si>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</si>
  <si>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</si>
  <si>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</si>
  <si>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</si>
  <si>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</si>
  <si>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</si>
  <si>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</si>
  <si>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</si>
  <si>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</si>
  <si>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</si>
  <si>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</si>
  <si>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</si>
  <si>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</si>
  <si>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</si>
  <si>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</si>
  <si>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</si>
  <si>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</si>
  <si>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</si>
  <si>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</si>
  <si>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</si>
  <si>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</si>
  <si>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</si>
  <si>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</si>
  <si>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</si>
  <si>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</si>
  <si>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</si>
  <si>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</si>
  <si>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</si>
  <si>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</si>
  <si>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</si>
  <si>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</si>
  <si>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</si>
  <si>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</si>
  <si>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</si>
  <si>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</si>
  <si>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</si>
  <si>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</si>
  <si>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</si>
  <si>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</si>
  <si>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</si>
  <si>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</si>
  <si>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</si>
  <si>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</si>
  <si>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</si>
  <si>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</si>
  <si>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</si>
  <si>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</si>
  <si>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</si>
  <si>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</si>
  <si>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</si>
  <si>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</si>
  <si>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</si>
  <si>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</si>
  <si>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</si>
  <si>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</si>
  <si>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</si>
  <si>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</si>
  <si>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</si>
  <si>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</si>
  <si>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</si>
  <si>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</si>
  <si>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</si>
  <si>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</si>
  <si>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</si>
  <si>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</si>
  <si>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</si>
  <si>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</si>
  <si>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</si>
  <si>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</si>
  <si>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</si>
  <si>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</si>
  <si>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</si>
  <si>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</si>
  <si>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</si>
  <si>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</si>
  <si>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</si>
  <si>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</si>
  <si>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</si>
  <si>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</si>
  <si>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</si>
  <si>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</si>
  <si>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</si>
  <si>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</si>
  <si>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</si>
  <si>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</si>
  <si>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</si>
  <si>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</si>
  <si>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</si>
  <si>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</si>
  <si>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</si>
  <si>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</si>
  <si>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</si>
  <si>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</si>
  <si>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</si>
  <si>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</si>
  <si>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</si>
  <si>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</si>
  <si>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</si>
  <si>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</si>
  <si>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</si>
  <si>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</si>
  <si>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</si>
  <si>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</si>
  <si>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</si>
  <si>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</si>
  <si>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</si>
  <si>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</si>
  <si>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</si>
  <si>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</si>
  <si>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</si>
  <si>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</si>
  <si>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</si>
  <si>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</si>
  <si>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</si>
  <si>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</si>
  <si>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</si>
  <si>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</si>
  <si>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</si>
  <si>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</si>
  <si>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</si>
  <si>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</si>
  <si>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</si>
  <si>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</si>
  <si>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</si>
  <si>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</si>
  <si>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</si>
  <si>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</si>
  <si>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</si>
  <si>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</si>
  <si>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</si>
  <si>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</si>
  <si>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</si>
  <si>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</si>
  <si>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</si>
  <si>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</si>
  <si>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</si>
  <si>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</si>
  <si>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</si>
  <si>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</si>
  <si>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</si>
  <si>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</si>
  <si>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</si>
  <si>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</si>
  <si>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</si>
  <si>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</si>
  <si>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</si>
  <si>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</si>
  <si>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</si>
  <si>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</si>
  <si>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</si>
  <si>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</si>
  <si>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</si>
  <si>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</si>
  <si>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</si>
  <si>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</si>
  <si>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</si>
  <si>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</si>
  <si>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</si>
  <si>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</si>
  <si>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</si>
  <si>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</si>
  <si>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</si>
  <si>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</si>
  <si>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</si>
  <si>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</si>
  <si>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</si>
  <si>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</si>
  <si>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</si>
  <si>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</si>
  <si>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</si>
  <si>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</si>
  <si>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</si>
  <si>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</si>
  <si>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</si>
  <si>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</si>
  <si>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</si>
  <si>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</si>
  <si>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</si>
  <si>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</si>
  <si>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</si>
  <si>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</si>
  <si>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</si>
  <si>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</si>
  <si>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</si>
  <si>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</si>
  <si>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</si>
  <si>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</si>
  <si>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</si>
  <si>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</si>
  <si>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</si>
  <si>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</si>
  <si>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</si>
  <si>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</si>
  <si>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</si>
  <si>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</si>
  <si>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</si>
  <si>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</si>
  <si>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</si>
  <si>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</si>
  <si>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</si>
  <si>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</si>
  <si>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</si>
  <si>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</si>
  <si>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</si>
  <si>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</si>
  <si>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</si>
  <si>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</si>
  <si>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</si>
  <si>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</si>
  <si>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</si>
  <si>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</si>
  <si>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</si>
  <si>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</si>
  <si>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</si>
  <si>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</si>
  <si>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</si>
  <si>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</si>
  <si>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</si>
  <si>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</si>
  <si>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</si>
  <si>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</si>
  <si>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</si>
  <si>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</si>
  <si>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</si>
  <si>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</si>
  <si>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</si>
  <si>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</si>
  <si>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</si>
  <si>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</si>
  <si>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</si>
  <si>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</si>
  <si>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</si>
  <si>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</si>
  <si>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</si>
  <si>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</si>
  <si>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</si>
  <si>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</si>
  <si>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</si>
  <si>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</si>
  <si>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</si>
  <si>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</si>
  <si>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</si>
  <si>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</si>
  <si>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</si>
  <si>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</si>
  <si>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</si>
  <si>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</si>
  <si>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</si>
  <si>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</si>
  <si>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</si>
  <si>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</si>
  <si>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</si>
  <si>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</si>
  <si>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</si>
  <si>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</si>
  <si>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</si>
  <si>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</si>
  <si>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</si>
  <si>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</si>
  <si>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</si>
  <si>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</si>
  <si>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</si>
  <si>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</si>
  <si>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</si>
  <si>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</si>
  <si>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</si>
  <si>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</si>
  <si>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</si>
  <si>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</si>
  <si>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</si>
  <si>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</si>
  <si>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</si>
  <si>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</si>
  <si>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</si>
  <si>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</si>
  <si>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</si>
  <si>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</si>
  <si>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</si>
  <si>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</si>
  <si>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</si>
  <si>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</si>
  <si>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</si>
  <si>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</si>
  <si>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</si>
  <si>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</si>
  <si>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</si>
  <si>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</si>
  <si>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</si>
  <si>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</si>
  <si>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</si>
  <si>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</si>
  <si>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</si>
  <si>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</si>
  <si>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</si>
  <si>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</si>
  <si>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</si>
  <si>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</si>
  <si>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</si>
  <si>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</si>
  <si>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</si>
  <si>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</si>
  <si>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</si>
  <si>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</si>
  <si>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</si>
  <si>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</si>
  <si>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</si>
  <si>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</si>
  <si>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</si>
  <si>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</si>
  <si>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</si>
  <si>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</si>
  <si>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</si>
  <si>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</si>
  <si>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</si>
  <si>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</si>
  <si>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</si>
  <si>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</si>
  <si>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</si>
  <si>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</si>
  <si>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</si>
  <si>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</si>
  <si>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</si>
  <si>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</si>
  <si>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</si>
  <si>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</si>
  <si>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</si>
  <si>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</si>
  <si>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</si>
  <si>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</si>
  <si>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</si>
  <si>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</si>
  <si>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</si>
  <si>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</si>
  <si>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</si>
  <si>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</si>
  <si>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</si>
  <si>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</si>
  <si>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</si>
  <si>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</si>
  <si>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</si>
  <si>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</si>
  <si>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</si>
  <si>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</si>
  <si>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</si>
  <si>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</si>
  <si>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</si>
  <si>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</si>
  <si>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</si>
  <si>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</si>
  <si>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</si>
  <si>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</si>
  <si>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</si>
  <si>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</si>
  <si>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</si>
  <si>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</si>
  <si>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</si>
  <si>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</si>
  <si>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</si>
  <si>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</si>
  <si>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</si>
  <si>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</si>
  <si>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</si>
  <si>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</si>
  <si>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</si>
  <si>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</si>
  <si>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</si>
  <si>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</si>
  <si>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</si>
  <si>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</si>
  <si>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</si>
  <si>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</si>
  <si>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</si>
  <si>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</si>
  <si>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</si>
  <si>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</si>
  <si>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</si>
  <si>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</si>
  <si>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</si>
  <si>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</si>
  <si>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</si>
  <si>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</si>
  <si>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</si>
  <si>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</si>
  <si>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</si>
  <si>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</si>
  <si>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</si>
  <si>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</si>
  <si>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</si>
  <si>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</si>
  <si>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</si>
  <si>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</si>
  <si>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</si>
  <si>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</si>
  <si>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</si>
  <si>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</si>
  <si>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</si>
  <si>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</si>
  <si>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</si>
  <si>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</si>
  <si>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</si>
  <si>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</si>
  <si>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</si>
  <si>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</si>
  <si>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</si>
  <si>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</si>
  <si>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</si>
  <si>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</si>
  <si>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</si>
  <si>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</si>
  <si>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</si>
  <si>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</si>
  <si>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</si>
  <si>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</si>
  <si>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</si>
  <si>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</si>
  <si>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</si>
  <si>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</si>
  <si>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</si>
  <si>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</si>
  <si>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</si>
  <si>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</si>
  <si>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</si>
  <si>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</si>
  <si>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</si>
  <si>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</si>
  <si>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</si>
  <si>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</si>
  <si>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</si>
  <si>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</si>
  <si>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</si>
  <si>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</si>
  <si>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</si>
  <si>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</si>
  <si>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</si>
  <si>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</si>
  <si>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</si>
  <si>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</si>
  <si>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</si>
  <si>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</si>
  <si>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</si>
  <si>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</si>
  <si>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</si>
  <si>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</si>
  <si>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</si>
  <si>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</si>
  <si>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</si>
  <si>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</si>
  <si>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</si>
  <si>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</si>
  <si>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</si>
  <si>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</si>
  <si>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</si>
  <si>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</si>
  <si>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</si>
  <si>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</si>
  <si>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</si>
  <si>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</si>
  <si>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</si>
  <si>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</si>
  <si>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</si>
  <si>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</si>
  <si>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</si>
  <si>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</si>
  <si>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</si>
  <si>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</si>
  <si>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</si>
  <si>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</si>
  <si>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</si>
  <si>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</si>
  <si>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</si>
  <si>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</si>
  <si>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</si>
  <si>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</si>
  <si>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</si>
  <si>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</si>
  <si>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</si>
  <si>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</si>
  <si>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</si>
  <si>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</si>
  <si>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</si>
  <si>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</si>
  <si>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</si>
  <si>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</si>
  <si>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</si>
  <si>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</si>
  <si>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</si>
  <si>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</si>
  <si>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</si>
  <si>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</si>
  <si>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</si>
  <si>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</si>
  <si>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</si>
  <si>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</si>
  <si>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</si>
  <si>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</si>
  <si>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</si>
  <si>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</si>
  <si>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</si>
  <si>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</si>
  <si>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</si>
  <si>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</si>
  <si>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</si>
  <si>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</si>
  <si>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</si>
  <si>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</si>
  <si>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</si>
  <si>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</si>
  <si>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</si>
  <si>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</si>
  <si>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</si>
  <si>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</si>
  <si>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</si>
  <si>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</si>
  <si>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</si>
  <si>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</si>
  <si>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</si>
  <si>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</si>
  <si>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</si>
  <si>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</si>
  <si>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</si>
  <si>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</si>
  <si>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</si>
  <si>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</si>
  <si>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</si>
  <si>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</si>
  <si>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</si>
  <si>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</si>
  <si>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</si>
  <si>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</si>
  <si>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</si>
  <si>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</si>
  <si>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</si>
  <si>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</si>
  <si>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</si>
  <si>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</si>
  <si>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</si>
  <si>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</si>
  <si>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</si>
  <si>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</si>
  <si>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</si>
  <si>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</si>
  <si>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</si>
  <si>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</si>
  <si>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</si>
  <si>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</si>
  <si>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</si>
  <si>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</si>
  <si>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</si>
  <si>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</si>
  <si>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</si>
  <si>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</si>
  <si>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</si>
  <si>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</si>
  <si>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</si>
  <si>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</si>
  <si>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</si>
  <si>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</si>
  <si>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</si>
  <si>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</si>
  <si>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</si>
  <si>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</si>
  <si>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</si>
  <si>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</si>
  <si>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</si>
  <si>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</si>
  <si>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</si>
  <si>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</si>
  <si>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</si>
  <si>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</si>
  <si>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</si>
  <si>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</si>
  <si>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</si>
  <si>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</si>
  <si>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</si>
  <si>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</si>
  <si>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</si>
  <si>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</si>
  <si>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</si>
  <si>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</si>
  <si>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</si>
  <si>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</si>
  <si>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</si>
  <si>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</si>
  <si>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</si>
  <si>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</si>
  <si>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</si>
  <si>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</si>
  <si>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</si>
  <si>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</si>
  <si>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</si>
  <si>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</si>
  <si>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</si>
  <si>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</si>
  <si>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</si>
  <si>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</si>
  <si>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</si>
  <si>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</si>
  <si>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</si>
  <si>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</si>
  <si>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</si>
  <si>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</si>
  <si>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</si>
  <si>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</si>
  <si>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</si>
  <si>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</si>
  <si>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</si>
  <si>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</si>
  <si>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</si>
  <si>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</si>
  <si>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</si>
  <si>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</si>
  <si>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</si>
  <si>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</si>
  <si>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</si>
  <si>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</si>
  <si>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</si>
  <si>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</si>
  <si>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</si>
  <si>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</si>
  <si>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</si>
  <si>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</si>
  <si>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</si>
  <si>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</si>
  <si>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</si>
  <si>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</si>
  <si>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</si>
  <si>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</si>
  <si>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</si>
  <si>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</si>
  <si>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</si>
  <si>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</si>
  <si>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</si>
  <si>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</si>
  <si>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</si>
  <si>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</si>
  <si>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</si>
  <si>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</si>
  <si>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</si>
  <si>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</si>
  <si>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</si>
  <si>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</si>
  <si>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</si>
  <si>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</si>
  <si>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</si>
  <si>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</si>
  <si>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</si>
  <si>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</si>
  <si>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</si>
  <si>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</si>
  <si>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</si>
  <si>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</si>
  <si>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</si>
  <si>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</si>
  <si>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</si>
  <si>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</si>
  <si>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</si>
  <si>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</si>
  <si>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</si>
  <si>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</si>
  <si>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</si>
  <si>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</si>
  <si>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</si>
  <si>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</si>
  <si>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</si>
  <si>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</si>
  <si>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</si>
  <si>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</si>
  <si>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</si>
  <si>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</si>
  <si>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</si>
  <si>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</si>
  <si>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</si>
  <si>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</si>
  <si>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</si>
  <si>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</si>
  <si>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</si>
  <si>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</si>
  <si>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</si>
  <si>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</si>
  <si>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</si>
  <si>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</si>
  <si>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</si>
  <si>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</si>
  <si>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</si>
  <si>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</si>
  <si>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</si>
  <si>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</si>
  <si>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</si>
  <si>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</si>
  <si>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</si>
  <si>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</si>
  <si>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</si>
  <si>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</si>
  <si>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</si>
  <si>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</si>
  <si>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</si>
  <si>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</si>
  <si>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</si>
  <si>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</si>
  <si>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</si>
  <si>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</si>
  <si>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</si>
  <si>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</si>
  <si>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</si>
  <si>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</si>
  <si>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</si>
  <si>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</si>
  <si>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</si>
  <si>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</si>
  <si>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</si>
  <si>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</si>
  <si>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</si>
  <si>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</si>
  <si>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</si>
  <si>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</si>
  <si>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</si>
  <si>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</si>
  <si>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</si>
  <si>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</si>
  <si>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</si>
  <si>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</si>
  <si>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</si>
  <si>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</si>
  <si>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</si>
  <si>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</si>
  <si>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</si>
  <si>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</si>
  <si>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</si>
  <si>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</si>
  <si>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</si>
  <si>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</si>
  <si>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</si>
  <si>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</si>
  <si>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</si>
  <si>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</si>
  <si>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</si>
  <si>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</si>
  <si>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</si>
  <si>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</si>
  <si>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</si>
  <si>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</si>
  <si>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</si>
  <si>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</si>
  <si>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</si>
  <si>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</si>
  <si>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</si>
  <si>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</si>
  <si>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</si>
  <si>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</si>
  <si>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</si>
  <si>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</si>
  <si>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</si>
  <si>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</si>
  <si>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</si>
  <si>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</si>
  <si>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</si>
  <si>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</si>
  <si>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</si>
  <si>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</si>
  <si>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</si>
  <si>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</si>
  <si>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</si>
  <si>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</si>
  <si>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</si>
  <si>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</si>
  <si>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</si>
  <si>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</si>
  <si>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</si>
  <si>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</si>
  <si>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</si>
  <si>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</si>
  <si>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</si>
  <si>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</si>
  <si>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</si>
  <si>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</si>
  <si>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</si>
  <si>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</si>
  <si>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</si>
  <si>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</si>
  <si>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</si>
  <si>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</si>
  <si>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</si>
  <si>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</si>
  <si>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</si>
  <si>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</si>
  <si>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</si>
  <si>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</si>
  <si>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</si>
  <si>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</si>
  <si>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</si>
  <si>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</si>
  <si>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</si>
  <si>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</si>
  <si>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</si>
  <si>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</si>
  <si>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</si>
  <si>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</si>
  <si>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</si>
  <si>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</si>
  <si>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</si>
  <si>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</si>
  <si>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</si>
  <si>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</si>
  <si>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</si>
  <si>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</si>
  <si>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</si>
  <si>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</si>
  <si>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</si>
  <si>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</si>
  <si>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</si>
  <si>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</si>
  <si>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</si>
  <si>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</si>
  <si>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</si>
  <si>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</si>
  <si>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</si>
  <si>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</si>
  <si>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</si>
  <si>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</si>
  <si>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</si>
  <si>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</si>
  <si>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</si>
  <si>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</si>
  <si>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</si>
  <si>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</si>
  <si>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</si>
  <si>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</si>
  <si>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</si>
  <si>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</si>
  <si>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</si>
  <si>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</si>
  <si>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</si>
  <si>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</si>
  <si>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</si>
  <si>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</si>
  <si>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</si>
  <si>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</si>
  <si>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</si>
  <si>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</si>
  <si>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</si>
  <si>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</si>
  <si>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</si>
  <si>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</si>
  <si>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</si>
  <si>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</si>
  <si>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</si>
  <si>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</si>
  <si>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</si>
  <si>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</si>
  <si>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</si>
  <si>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</si>
  <si>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</si>
  <si>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</si>
  <si>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</si>
  <si>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</si>
  <si>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</si>
  <si>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</si>
  <si>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</si>
  <si>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</si>
  <si>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</si>
  <si>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</si>
  <si>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</si>
  <si>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</si>
  <si>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</si>
  <si>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</si>
  <si>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</si>
  <si>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</si>
  <si>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</si>
  <si>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</si>
  <si>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</si>
  <si>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</si>
  <si>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</si>
  <si>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</si>
  <si>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</si>
  <si>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</si>
  <si>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</si>
  <si>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</si>
  <si>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</si>
  <si>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</si>
  <si>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</si>
  <si>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</si>
  <si>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</si>
  <si>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</si>
  <si>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</si>
  <si>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</si>
  <si>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</si>
  <si>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</si>
  <si>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</si>
  <si>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</si>
  <si>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</si>
  <si>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</si>
  <si>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</si>
  <si>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</si>
  <si>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</si>
  <si>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</si>
  <si>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</si>
  <si>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</si>
  <si>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</si>
  <si>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</si>
  <si>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</si>
  <si>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</si>
  <si>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</si>
  <si>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</si>
  <si>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</si>
  <si>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</si>
  <si>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</si>
  <si>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</si>
  <si>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</si>
  <si>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</si>
  <si>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</si>
  <si>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</si>
  <si>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</si>
  <si>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</si>
  <si>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</si>
  <si>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</si>
  <si>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</si>
  <si>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</si>
  <si>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</si>
  <si>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</si>
  <si>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</si>
  <si>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</si>
  <si>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</si>
  <si>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</si>
  <si>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</si>
  <si>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</si>
  <si>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</si>
  <si>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</si>
  <si>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</si>
  <si>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</si>
  <si>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</si>
  <si>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</si>
  <si>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</si>
  <si>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</si>
  <si>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</si>
  <si>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</si>
  <si>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</si>
  <si>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</si>
  <si>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</si>
  <si>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</si>
  <si>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</si>
  <si>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</si>
  <si>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</si>
  <si>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</si>
  <si>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</si>
  <si>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</si>
  <si>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</si>
  <si>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</si>
  <si>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</si>
  <si>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</si>
  <si>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</si>
  <si>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</si>
  <si>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</si>
  <si>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</si>
  <si>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</si>
  <si>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</si>
  <si>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</si>
  <si>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</si>
  <si>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</si>
  <si>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</si>
  <si>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</si>
  <si>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</si>
  <si>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</si>
  <si>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</si>
  <si>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</si>
  <si>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</si>
  <si>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</si>
  <si>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</si>
  <si>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</si>
  <si>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</si>
  <si>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</si>
  <si>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</si>
  <si>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</si>
  <si>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</si>
  <si>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</si>
  <si>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</si>
  <si>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</si>
  <si>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</si>
  <si>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</si>
  <si>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</si>
  <si>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</si>
  <si>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</si>
  <si>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</si>
  <si>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</si>
  <si>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</si>
  <si>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</si>
  <si>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</si>
  <si>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</si>
  <si>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</si>
  <si>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</si>
  <si>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</si>
  <si>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</si>
  <si>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</si>
  <si>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</si>
  <si>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</si>
  <si>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</si>
  <si>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</si>
  <si>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</si>
  <si>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</si>
  <si>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</si>
  <si>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</si>
  <si>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</si>
  <si>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</si>
  <si>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</si>
  <si>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</si>
  <si>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</si>
  <si>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</si>
  <si>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</si>
  <si>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</si>
  <si>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</si>
  <si>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</si>
  <si>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</si>
  <si>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</si>
  <si>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</si>
  <si>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</si>
  <si>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</si>
  <si>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</si>
  <si>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</si>
  <si>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</si>
  <si>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</si>
  <si>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</si>
  <si>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</si>
  <si>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</si>
  <si>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</si>
  <si>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</si>
  <si>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</si>
  <si>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</si>
  <si>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</si>
  <si>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</si>
  <si>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</si>
  <si>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</si>
  <si>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</si>
  <si>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</si>
  <si>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</si>
  <si>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</si>
  <si>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</si>
  <si>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</si>
  <si>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</si>
  <si>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</si>
  <si>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</si>
  <si>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</si>
  <si>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</si>
  <si>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</si>
  <si>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</si>
  <si>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</si>
  <si>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</si>
  <si>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</si>
  <si>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</si>
  <si>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</si>
  <si>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</si>
  <si>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</si>
  <si>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</si>
  <si>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</si>
  <si>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</si>
  <si>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</si>
  <si>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</si>
  <si>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</si>
  <si>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</si>
  <si>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</si>
  <si>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</si>
  <si>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</si>
  <si>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</si>
  <si>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</si>
  <si>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</si>
  <si>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</si>
  <si>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</si>
  <si>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</si>
  <si>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</si>
  <si>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</si>
  <si>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</si>
  <si>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</si>
  <si>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</si>
  <si>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</si>
  <si>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</si>
  <si>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</si>
  <si>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</si>
  <si>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</si>
  <si>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</si>
  <si>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</si>
  <si>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</si>
  <si>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</si>
  <si>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</si>
  <si>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</si>
  <si>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</si>
  <si>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</si>
  <si>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</si>
  <si>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</si>
  <si>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</si>
  <si>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</si>
  <si>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</si>
  <si>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</si>
  <si>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</si>
  <si>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</si>
  <si>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</si>
  <si>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</si>
  <si>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</si>
  <si>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</si>
  <si>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</si>
  <si>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</si>
  <si>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</si>
  <si>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</si>
  <si>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</si>
  <si>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</si>
  <si>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</si>
  <si>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</si>
  <si>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</si>
  <si>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</si>
  <si>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</si>
  <si>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</si>
  <si>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</si>
  <si>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</si>
  <si>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</si>
  <si>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</si>
  <si>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</si>
  <si>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</si>
  <si>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</si>
  <si>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</si>
  <si>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</si>
  <si>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</si>
  <si>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</si>
  <si>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</si>
  <si>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</si>
  <si>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</si>
  <si>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</si>
  <si>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</si>
  <si>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</si>
  <si>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</si>
  <si>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</si>
  <si>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</si>
  <si>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</si>
  <si>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</si>
  <si>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</si>
  <si>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</si>
  <si>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</si>
  <si>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</si>
  <si>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</si>
  <si>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</si>
  <si>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</si>
  <si>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</si>
  <si>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</si>
  <si>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</si>
  <si>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</si>
  <si>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</si>
  <si>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</si>
  <si>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</si>
  <si>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</si>
  <si>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</si>
  <si>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</si>
  <si>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</si>
  <si>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</si>
  <si>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</si>
  <si>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</si>
  <si>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</si>
  <si>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</si>
  <si>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</si>
  <si>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</si>
  <si>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</si>
  <si>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</si>
  <si>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</si>
  <si>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</si>
  <si>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</si>
  <si>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</si>
  <si>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</si>
  <si>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</si>
  <si>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</si>
  <si>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</si>
  <si>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</si>
  <si>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</si>
  <si>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</si>
  <si>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</si>
  <si>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</si>
  <si>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</si>
  <si>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</si>
  <si>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</si>
  <si>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</si>
  <si>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</si>
  <si>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</si>
  <si>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</si>
  <si>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</si>
  <si>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</si>
  <si>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</si>
  <si>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</si>
  <si>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</si>
  <si>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</si>
  <si>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</si>
  <si>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</si>
  <si>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</si>
  <si>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</si>
  <si>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</si>
  <si>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</si>
  <si>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</si>
  <si>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</si>
  <si>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</si>
  <si>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</si>
  <si>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</si>
  <si>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</si>
  <si>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</si>
  <si>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</si>
  <si>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</si>
  <si>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</si>
  <si>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</si>
  <si>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</si>
  <si>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</si>
  <si>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</si>
  <si>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</si>
  <si>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</si>
  <si>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</si>
  <si>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</si>
  <si>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</si>
  <si>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</si>
  <si>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</si>
  <si>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</si>
  <si>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</si>
  <si>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</si>
  <si>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</si>
  <si>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</si>
  <si>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</si>
  <si>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</si>
  <si>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</si>
  <si>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</si>
  <si>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</si>
  <si>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</si>
  <si>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</si>
  <si>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</si>
  <si>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</si>
  <si>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</si>
  <si>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</si>
  <si>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</si>
  <si>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</si>
  <si>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</si>
  <si>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</si>
  <si>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</si>
  <si>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</si>
  <si>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</si>
  <si>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</si>
  <si>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</si>
  <si>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</si>
  <si>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</si>
  <si>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</si>
  <si>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</si>
  <si>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</si>
  <si>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</si>
  <si>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</si>
  <si>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</si>
  <si>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</si>
  <si>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</si>
  <si>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</si>
  <si>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</si>
  <si>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</si>
  <si>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</si>
  <si>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</si>
  <si>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</si>
  <si>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</si>
  <si>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</si>
  <si>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</si>
  <si>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</si>
  <si>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</si>
  <si>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</si>
  <si>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</si>
  <si>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</si>
  <si>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</si>
  <si>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</si>
  <si>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</si>
  <si>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</si>
  <si>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</si>
  <si>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</si>
  <si>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</si>
  <si>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</si>
  <si>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</si>
  <si>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</si>
  <si>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</si>
  <si>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</si>
  <si>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</si>
  <si>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</si>
  <si>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</si>
  <si>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</si>
  <si>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</si>
  <si>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</si>
  <si>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</si>
  <si>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</si>
  <si>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</si>
  <si>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</si>
  <si>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</si>
  <si>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</si>
  <si>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</si>
  <si>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</si>
  <si>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</si>
  <si>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</si>
  <si>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</si>
  <si>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</si>
  <si>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</si>
  <si>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</si>
  <si>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</si>
  <si>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</si>
  <si>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</si>
  <si>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</si>
  <si>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</si>
  <si>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</si>
  <si>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</si>
  <si>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</si>
  <si>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</si>
  <si>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</si>
  <si>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</si>
  <si>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</si>
  <si>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</si>
  <si>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</si>
  <si>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</si>
  <si>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</si>
  <si>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</si>
  <si>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</si>
  <si>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</si>
  <si>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</si>
  <si>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</si>
  <si>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</si>
  <si>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</si>
  <si>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</si>
  <si>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</si>
  <si>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</si>
  <si>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</si>
  <si>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</si>
  <si>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</si>
  <si>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</si>
  <si>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</si>
  <si>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</si>
  <si>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</si>
  <si>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</si>
  <si>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</si>
  <si>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</si>
  <si>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</si>
  <si>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</si>
  <si>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</si>
  <si>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</si>
  <si>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</si>
  <si>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</si>
  <si>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</si>
  <si>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</si>
  <si>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</si>
  <si>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</si>
  <si>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</si>
  <si>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</si>
  <si>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</si>
  <si>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</si>
  <si>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</si>
  <si>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</si>
  <si>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</si>
  <si>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</si>
  <si>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</si>
  <si>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</si>
  <si>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</si>
  <si>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</si>
  <si>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</si>
  <si>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</si>
  <si>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</si>
  <si>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</si>
  <si>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</si>
  <si>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</si>
  <si>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</si>
  <si>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</si>
  <si>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</si>
  <si>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</si>
  <si>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</si>
  <si>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</si>
  <si>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</si>
  <si>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</si>
  <si>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</si>
  <si>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</si>
  <si>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</si>
  <si>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</si>
  <si>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</si>
  <si>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</si>
  <si>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</si>
  <si>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</si>
  <si>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</si>
  <si>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</si>
  <si>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</si>
  <si>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</si>
  <si>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</si>
  <si>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</si>
  <si>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</si>
  <si>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</si>
  <si>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</si>
  <si>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</si>
  <si>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</si>
  <si>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</si>
  <si>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</si>
  <si>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</si>
  <si>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</si>
  <si>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</si>
  <si>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</si>
  <si>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</si>
  <si>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</si>
  <si>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</si>
  <si>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</si>
  <si>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</si>
  <si>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</si>
  <si>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</si>
  <si>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</si>
  <si>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</si>
  <si>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</si>
  <si>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</si>
  <si>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</si>
  <si>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</si>
  <si>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</si>
  <si>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</si>
  <si>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</si>
  <si>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</si>
  <si>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</si>
  <si>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</si>
  <si>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</si>
  <si>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</si>
  <si>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</si>
  <si>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</si>
  <si>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</si>
  <si>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</si>
  <si>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</si>
  <si>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</si>
  <si>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</si>
  <si>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</si>
  <si>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</si>
  <si>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</si>
  <si>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</si>
  <si>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</si>
  <si>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</si>
  <si>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</si>
  <si>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</si>
  <si>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</si>
  <si>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</si>
  <si>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</si>
  <si>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</si>
  <si>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</si>
  <si>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</si>
  <si>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</si>
  <si>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</si>
  <si>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</si>
  <si>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</si>
  <si>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</si>
  <si>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</si>
  <si>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</si>
  <si>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</si>
  <si>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</si>
  <si>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</si>
  <si>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</si>
  <si>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</si>
  <si>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</si>
  <si>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</si>
  <si>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</si>
  <si>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</si>
  <si>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</si>
  <si>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</si>
  <si>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</si>
  <si>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</si>
  <si>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</si>
  <si>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</si>
  <si>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</si>
  <si>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</si>
  <si>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</si>
  <si>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</si>
  <si>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</si>
  <si>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</si>
  <si>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</si>
  <si>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</si>
  <si>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</si>
  <si>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</si>
  <si>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</si>
  <si>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</si>
  <si>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</si>
  <si>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</si>
  <si>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</si>
  <si>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</si>
  <si>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</si>
  <si>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</si>
  <si>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</si>
  <si>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</si>
  <si>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</si>
  <si>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</si>
  <si>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</si>
  <si>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</si>
  <si>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</si>
  <si>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</si>
  <si>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</si>
  <si>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</si>
  <si>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</si>
  <si>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</si>
  <si>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</si>
  <si>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</si>
  <si>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</si>
  <si>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</si>
  <si>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</si>
  <si>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</si>
  <si>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</si>
  <si>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</si>
  <si>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</si>
  <si>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</si>
  <si>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</si>
  <si>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</si>
  <si>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</si>
  <si>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</si>
  <si>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</si>
  <si>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</si>
  <si>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</si>
  <si>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</si>
  <si>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</si>
  <si>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</si>
  <si>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</si>
  <si>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</si>
  <si>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</si>
  <si>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</si>
  <si>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</si>
  <si>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</si>
  <si>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</si>
  <si>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</si>
  <si>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</si>
  <si>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</si>
  <si>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</si>
  <si>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</si>
  <si>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</si>
  <si>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</si>
  <si>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</si>
  <si>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</si>
  <si>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</si>
  <si>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</si>
  <si>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</si>
  <si>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</si>
  <si>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</si>
  <si>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</si>
  <si>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</si>
  <si>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</si>
  <si>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</si>
  <si>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</si>
  <si>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</si>
  <si>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</si>
  <si>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</si>
  <si>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</si>
  <si>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</si>
  <si>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</si>
  <si>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</si>
  <si>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</si>
  <si>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</si>
  <si>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</si>
  <si>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</si>
  <si>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</si>
  <si>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</si>
  <si>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</si>
  <si>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</si>
  <si>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</si>
  <si>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</si>
  <si>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</si>
  <si>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</si>
  <si>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</si>
  <si>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</si>
  <si>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</si>
  <si>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</si>
  <si>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</si>
  <si>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</si>
  <si>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</si>
  <si>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</si>
  <si>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</si>
  <si>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</si>
  <si>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</si>
  <si>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</si>
  <si>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</si>
  <si>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</si>
  <si>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</si>
  <si>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</si>
  <si>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</si>
  <si>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</si>
  <si>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</si>
  <si>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</si>
  <si>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</si>
  <si>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</si>
  <si>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</si>
  <si>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</si>
  <si>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</si>
  <si>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</si>
  <si>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</si>
  <si>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</si>
  <si>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</si>
  <si>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</si>
  <si>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</si>
  <si>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</si>
  <si>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</si>
  <si>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</si>
  <si>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</si>
  <si>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</si>
  <si>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</si>
  <si>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</si>
  <si>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</si>
  <si>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</si>
  <si>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</si>
  <si>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</si>
  <si>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</si>
  <si>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</si>
  <si>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</si>
  <si>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</si>
  <si>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</si>
  <si>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</si>
  <si>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</si>
  <si>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</si>
  <si>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</si>
  <si>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</si>
  <si>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</si>
  <si>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</si>
  <si>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</si>
  <si>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</si>
  <si>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</si>
  <si>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</si>
  <si>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</si>
  <si>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</si>
  <si>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</si>
  <si>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</si>
  <si>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</si>
  <si>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</si>
  <si>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</si>
  <si>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</si>
  <si>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</si>
  <si>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</si>
  <si>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</si>
  <si>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</si>
  <si>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</si>
  <si>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</si>
  <si>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</si>
  <si>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</si>
  <si>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</si>
  <si>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</si>
  <si>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</si>
  <si>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</si>
  <si>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</si>
  <si>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</si>
  <si>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</si>
  <si>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</si>
  <si>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</si>
  <si>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</si>
  <si>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</si>
  <si>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</si>
  <si>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</si>
  <si>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</si>
  <si>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</si>
  <si>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</si>
  <si>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</si>
  <si>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</si>
  <si>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</si>
  <si>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</si>
  <si>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</si>
  <si>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</si>
  <si>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</si>
  <si>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</si>
  <si>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</si>
  <si>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</si>
  <si>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</si>
  <si>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</si>
  <si>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</si>
  <si>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</si>
  <si>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</si>
  <si>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</si>
  <si>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</si>
  <si>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</si>
  <si>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</si>
  <si>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</si>
  <si>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</si>
  <si>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</si>
  <si>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</si>
  <si>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</si>
  <si>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</si>
  <si>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</si>
  <si>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</si>
  <si>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</si>
  <si>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</si>
  <si>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</si>
  <si>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</si>
  <si>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</si>
  <si>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</si>
  <si>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</si>
  <si>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</si>
  <si>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</si>
  <si>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</si>
  <si>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</si>
  <si>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</si>
  <si>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</si>
  <si>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</si>
  <si>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</si>
  <si>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</si>
  <si>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</si>
  <si>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</si>
  <si>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</si>
  <si>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</si>
  <si>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</si>
  <si>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</si>
  <si>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</si>
  <si>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</si>
  <si>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</si>
  <si>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</si>
  <si>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</si>
  <si>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</si>
  <si>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</si>
  <si>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</si>
  <si>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</si>
  <si>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</si>
  <si>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</si>
  <si>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</si>
  <si>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</si>
  <si>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</si>
  <si>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</si>
  <si>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</si>
  <si>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</si>
  <si>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</si>
  <si>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</si>
  <si>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</si>
  <si>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</si>
  <si>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</si>
  <si>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</si>
  <si>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</si>
  <si>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</si>
  <si>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</si>
  <si>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</si>
  <si>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</si>
  <si>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</si>
  <si>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</si>
  <si>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</si>
  <si>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</si>
  <si>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</si>
  <si>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</si>
  <si>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</si>
  <si>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</si>
  <si>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</si>
  <si>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</si>
  <si>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</si>
  <si>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</si>
  <si>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</si>
  <si>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</si>
  <si>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</si>
  <si>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</si>
  <si>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</si>
  <si>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</si>
  <si>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</si>
  <si>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</si>
  <si>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</si>
  <si>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</si>
  <si>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</si>
  <si>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</si>
  <si>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</si>
  <si>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</si>
  <si>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</si>
  <si>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</si>
  <si>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</si>
  <si>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</si>
  <si>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</si>
  <si>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</si>
  <si>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</si>
  <si>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</si>
  <si>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</si>
  <si>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</si>
  <si>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</si>
  <si>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</si>
  <si>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</si>
  <si>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</si>
  <si>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</si>
  <si>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</si>
  <si>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</si>
  <si>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</si>
  <si>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</si>
  <si>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</si>
  <si>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</si>
  <si>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</si>
  <si>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</si>
  <si>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</si>
  <si>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</si>
  <si>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</si>
  <si>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</si>
  <si>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</si>
  <si>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</si>
  <si>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</si>
  <si>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</si>
  <si>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</si>
  <si>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</si>
  <si>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</si>
  <si>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</si>
  <si>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</si>
  <si>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</si>
  <si>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</si>
  <si>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</si>
  <si>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</si>
  <si>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</si>
  <si>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</si>
  <si>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</si>
  <si>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</si>
  <si>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</si>
  <si>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</si>
  <si>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</si>
  <si>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</si>
  <si>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</si>
  <si>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</si>
  <si>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</si>
  <si>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</si>
  <si>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</si>
  <si>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</si>
  <si>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</si>
  <si>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</si>
  <si>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</si>
  <si>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</si>
  <si>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</si>
  <si>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</si>
  <si>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</si>
  <si>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</si>
  <si>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</si>
  <si>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</si>
  <si>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</si>
  <si>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</si>
  <si>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</si>
  <si>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</si>
  <si>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</si>
  <si>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</si>
  <si>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</si>
  <si>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</si>
  <si>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</si>
  <si>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</si>
  <si>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</si>
  <si>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</si>
  <si>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</si>
  <si>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</si>
  <si>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</si>
  <si>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</si>
  <si>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</si>
  <si>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</si>
  <si>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</si>
  <si>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</si>
  <si>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</si>
  <si>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</si>
  <si>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</si>
  <si>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</si>
  <si>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</si>
  <si>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</si>
  <si>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</si>
  <si>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</si>
  <si>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</si>
  <si>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</si>
  <si>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</si>
  <si>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</si>
  <si>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</si>
  <si>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</si>
  <si>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</si>
  <si>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</si>
  <si>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</si>
  <si>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</si>
  <si>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</si>
  <si>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</si>
  <si>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</si>
  <si>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</si>
  <si>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</si>
  <si>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</si>
  <si>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</si>
  <si>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</si>
  <si>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</si>
  <si>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</si>
  <si>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</si>
  <si>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</si>
  <si>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</si>
  <si>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</si>
  <si>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</si>
  <si>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</si>
  <si>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</si>
  <si>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</si>
  <si>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</si>
  <si>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</si>
  <si>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</si>
  <si>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</si>
  <si>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</si>
  <si>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</si>
  <si>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</si>
  <si>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</si>
  <si>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</si>
  <si>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</si>
  <si>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</si>
  <si>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</si>
  <si>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</si>
  <si>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</si>
  <si>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</si>
  <si>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</si>
  <si>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</si>
  <si>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</si>
  <si>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</si>
  <si>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</si>
  <si>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</si>
  <si>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</si>
  <si>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</si>
  <si>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</si>
  <si>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</si>
  <si>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</si>
  <si>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</si>
  <si>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</si>
  <si>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</si>
  <si>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</si>
  <si>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</si>
  <si>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</si>
  <si>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</si>
  <si>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</si>
  <si>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</si>
  <si>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</si>
  <si>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</si>
  <si>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</si>
  <si>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</si>
  <si>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</si>
  <si>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</si>
  <si>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</si>
  <si>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</si>
  <si>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</si>
  <si>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</si>
  <si>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</si>
  <si>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</si>
  <si>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</si>
  <si>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</si>
  <si>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</si>
  <si>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</si>
  <si>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</si>
  <si>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</si>
  <si>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</si>
  <si>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</si>
  <si>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</si>
  <si>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</si>
  <si>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</si>
  <si>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</si>
  <si>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</si>
  <si>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</si>
  <si>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</si>
  <si>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</si>
  <si>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</si>
  <si>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</si>
  <si>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</si>
  <si>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</si>
  <si>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</si>
  <si>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</si>
  <si>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</si>
  <si>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</si>
  <si>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</si>
  <si>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</si>
  <si>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</si>
  <si>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</si>
  <si>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</si>
  <si>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</si>
  <si>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</si>
  <si>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</si>
  <si>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</si>
  <si>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</si>
  <si>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</si>
  <si>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</si>
  <si>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</si>
  <si>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</si>
  <si>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</si>
  <si>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</si>
  <si>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</si>
  <si>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</si>
  <si>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</si>
  <si>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</si>
  <si>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</si>
  <si>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</si>
  <si>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</si>
  <si>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</si>
  <si>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</si>
  <si>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</si>
  <si>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</si>
  <si>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</si>
  <si>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</si>
  <si>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</si>
  <si>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</si>
  <si>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</si>
  <si>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</si>
  <si>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</si>
  <si>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</si>
  <si>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</si>
  <si>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</si>
  <si>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</si>
  <si>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</si>
  <si>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</si>
  <si>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</si>
  <si>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</si>
  <si>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</si>
  <si>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</si>
  <si>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</si>
  <si>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</si>
  <si>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</si>
  <si>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</si>
  <si>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</si>
  <si>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</si>
  <si>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</si>
  <si>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</si>
  <si>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</si>
  <si>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</si>
  <si>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</si>
  <si>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</si>
  <si>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</si>
  <si>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</si>
  <si>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</si>
  <si>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</si>
  <si>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</si>
  <si>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</si>
  <si>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</si>
  <si>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</si>
  <si>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</si>
  <si>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</si>
  <si>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</si>
  <si>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</si>
  <si>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</si>
  <si>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</si>
  <si>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</si>
  <si>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</si>
  <si>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</si>
  <si>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</si>
  <si>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</si>
  <si>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</si>
  <si>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</si>
  <si>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</si>
  <si>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</si>
  <si>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</si>
  <si>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</si>
  <si>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</si>
  <si>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</si>
  <si>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</si>
  <si>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</si>
  <si>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</si>
  <si>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</si>
  <si>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</si>
  <si>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</si>
  <si>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</si>
  <si>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</si>
  <si>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</si>
  <si>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</si>
  <si>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</si>
  <si>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</si>
  <si>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</si>
  <si>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</si>
  <si>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</si>
  <si>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</si>
  <si>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</si>
  <si>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</si>
  <si>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</si>
  <si>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</si>
  <si>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</si>
  <si>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</si>
  <si>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</si>
  <si>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</si>
  <si>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</si>
  <si>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</si>
  <si>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</si>
  <si>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</si>
  <si>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</si>
  <si>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</si>
  <si>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</si>
  <si>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</si>
  <si>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</si>
  <si>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</si>
  <si>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</si>
  <si>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</si>
  <si>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</si>
  <si>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</si>
  <si>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</si>
  <si>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</si>
  <si>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</si>
  <si>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</si>
  <si>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</si>
  <si>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</si>
  <si>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</si>
  <si>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</si>
  <si>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</si>
  <si>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</si>
  <si>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</si>
  <si>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</si>
  <si>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</si>
  <si>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</si>
  <si>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</si>
  <si>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</si>
  <si>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</si>
  <si>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</si>
  <si>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</si>
  <si>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</si>
  <si>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</si>
  <si>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</si>
  <si>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</si>
  <si>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</si>
  <si>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</si>
  <si>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</si>
  <si>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</si>
  <si>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</si>
  <si>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</si>
  <si>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</si>
  <si>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</si>
  <si>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</si>
  <si>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</si>
  <si>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</si>
  <si>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</si>
  <si>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</si>
  <si>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</si>
  <si>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</si>
  <si>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</si>
  <si>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</si>
  <si>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</si>
  <si>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</si>
  <si>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</si>
  <si>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</si>
  <si>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</si>
  <si>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</si>
  <si>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</si>
  <si>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</si>
  <si>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</si>
  <si>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</si>
  <si>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</si>
  <si>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</si>
  <si>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</si>
  <si>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</si>
  <si>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</si>
  <si>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</si>
  <si>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</si>
  <si>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</si>
  <si>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</si>
  <si>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</si>
  <si>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</si>
  <si>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</si>
  <si>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</si>
  <si>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</si>
  <si>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</si>
  <si>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</si>
  <si>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</si>
  <si>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</si>
  <si>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</si>
  <si>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</si>
  <si>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</si>
  <si>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</si>
  <si>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</si>
  <si>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</si>
  <si>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</si>
  <si>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</si>
  <si>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</si>
  <si>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</si>
  <si>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</si>
  <si>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</si>
  <si>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</si>
  <si>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</si>
  <si>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</si>
  <si>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</si>
  <si>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</si>
  <si>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</si>
  <si>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</si>
  <si>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</si>
  <si>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</si>
  <si>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</si>
  <si>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</si>
  <si>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</si>
  <si>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</si>
  <si>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</si>
  <si>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</si>
  <si>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</si>
  <si>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</si>
  <si>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</si>
  <si>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</si>
  <si>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</si>
  <si>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</si>
  <si>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</si>
  <si>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</si>
  <si>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</si>
  <si>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</si>
  <si>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</si>
  <si>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</si>
  <si>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</si>
  <si>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</si>
  <si>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</si>
  <si>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</si>
  <si>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</si>
  <si>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</si>
  <si>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</si>
  <si>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</si>
  <si>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</si>
  <si>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</si>
  <si>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</si>
  <si>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</si>
  <si>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</si>
  <si>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</si>
  <si>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</si>
  <si>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</si>
  <si>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</si>
  <si>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</si>
  <si>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</si>
  <si>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</si>
  <si>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</si>
  <si>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</si>
  <si>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</si>
  <si>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</si>
  <si>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</si>
  <si>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</si>
  <si>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</si>
  <si>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</si>
  <si>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</si>
  <si>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</si>
  <si>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</si>
  <si>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</si>
  <si>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</si>
  <si>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</si>
  <si>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</si>
  <si>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</si>
  <si>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</si>
  <si>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</si>
  <si>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</si>
  <si>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</si>
  <si>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</si>
  <si>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</si>
  <si>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</si>
  <si>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</si>
  <si>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</si>
  <si>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</si>
  <si>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</si>
  <si>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</si>
  <si>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</si>
  <si>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</si>
  <si>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</si>
  <si>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</si>
  <si>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</si>
  <si>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</si>
  <si>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</si>
  <si>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</si>
  <si>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</si>
  <si>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</si>
  <si>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</si>
  <si>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</si>
  <si>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</si>
  <si>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</si>
  <si>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</si>
  <si>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</si>
  <si>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</si>
  <si>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</si>
  <si>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</si>
  <si>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</si>
  <si>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</si>
  <si>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</si>
  <si>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</si>
  <si>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</si>
  <si>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</si>
  <si>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</si>
  <si>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</si>
  <si>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</si>
  <si>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</si>
  <si>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</si>
  <si>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</si>
  <si>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</si>
  <si>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</si>
  <si>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</si>
  <si>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</si>
  <si>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</si>
  <si>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</si>
  <si>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</si>
  <si>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</si>
  <si>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</si>
  <si>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</si>
  <si>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</si>
  <si>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</si>
  <si>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</si>
  <si>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</si>
  <si>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</si>
  <si>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</si>
  <si>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</si>
  <si>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</si>
  <si>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</si>
  <si>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</si>
  <si>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</si>
  <si>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</si>
  <si>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</si>
  <si>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</si>
  <si>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</si>
  <si>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</si>
  <si>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</si>
  <si>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</si>
  <si>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</si>
  <si>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</si>
  <si>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</si>
  <si>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</si>
  <si>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</si>
  <si>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</si>
  <si>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</si>
  <si>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</si>
  <si>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</si>
  <si>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</si>
  <si>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</si>
  <si>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</si>
  <si>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</si>
  <si>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</si>
  <si>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</si>
  <si>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</si>
  <si>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</si>
  <si>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</si>
  <si>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</si>
  <si>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</si>
  <si>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</si>
  <si>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</si>
  <si>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</si>
  <si>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</si>
  <si>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</si>
  <si>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</si>
  <si>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</si>
  <si>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</si>
  <si>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</si>
  <si>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</si>
  <si>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</si>
  <si>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</si>
  <si>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</si>
  <si>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</si>
  <si>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</si>
  <si>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</si>
  <si>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</si>
  <si>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</si>
  <si>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</si>
  <si>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</si>
  <si>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</si>
  <si>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</si>
  <si>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</si>
  <si>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</si>
  <si>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</si>
  <si>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</si>
  <si>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</si>
  <si>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</si>
  <si>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</si>
  <si>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</si>
  <si>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</si>
  <si>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</si>
  <si>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</si>
  <si>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</si>
  <si>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</si>
  <si>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</si>
  <si>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</si>
  <si>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</si>
  <si>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</si>
  <si>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</si>
  <si>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</si>
  <si>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</si>
  <si>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</si>
  <si>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</si>
  <si>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</si>
  <si>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</si>
  <si>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</si>
  <si>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</si>
  <si>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</si>
  <si>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</si>
  <si>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</si>
  <si>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</si>
  <si>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</si>
  <si>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</si>
  <si>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</si>
  <si>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</si>
  <si>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</si>
  <si>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</si>
  <si>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</si>
  <si>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</si>
  <si>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</si>
  <si>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</si>
  <si>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</si>
  <si>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</si>
  <si>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</si>
  <si>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</si>
  <si>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</si>
  <si>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</si>
  <si>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</si>
  <si>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</si>
  <si>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</si>
  <si>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</si>
  <si>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</si>
  <si>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</si>
  <si>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</si>
  <si>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</si>
  <si>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</si>
  <si>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</si>
  <si>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</si>
  <si>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</si>
  <si>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</si>
  <si>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</si>
  <si>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</si>
  <si>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</si>
  <si>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</si>
  <si>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</si>
  <si>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</si>
  <si>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</si>
  <si>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</si>
  <si>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</si>
  <si>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</si>
  <si>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</si>
  <si>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</si>
  <si>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</si>
  <si>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</si>
  <si>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</si>
  <si>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</si>
  <si>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</si>
  <si>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</si>
  <si>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</si>
  <si>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</si>
  <si>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</si>
  <si>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</si>
  <si>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</si>
  <si>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</si>
  <si>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</si>
  <si>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</si>
  <si>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</si>
  <si>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</si>
  <si>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</si>
  <si>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</si>
  <si>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</si>
  <si>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</si>
  <si>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</si>
  <si>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</si>
  <si>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</si>
  <si>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</si>
  <si>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</si>
  <si>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</si>
  <si>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</si>
  <si>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</si>
  <si>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</si>
  <si>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</si>
  <si>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</si>
  <si>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</si>
  <si>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</si>
  <si>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</si>
  <si>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</si>
  <si>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</si>
  <si>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</si>
  <si>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</si>
  <si>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</si>
  <si>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</si>
  <si>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</si>
  <si>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</si>
  <si>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</si>
  <si>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</si>
  <si>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</si>
  <si>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</si>
  <si>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</si>
  <si>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</si>
  <si>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</si>
  <si>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</si>
  <si>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</si>
  <si>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</si>
  <si>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</si>
  <si>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</si>
  <si>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</si>
  <si>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</si>
  <si>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</si>
  <si>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</si>
  <si>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</si>
  <si>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</si>
  <si>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</si>
  <si>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</si>
  <si>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</si>
  <si>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</si>
  <si>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</si>
  <si>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</si>
  <si>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</si>
  <si>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</si>
  <si>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</si>
  <si>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</si>
  <si>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</si>
  <si>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</si>
  <si>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</si>
  <si>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</si>
  <si>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</si>
  <si>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</si>
  <si>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</si>
  <si>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</si>
  <si>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</si>
  <si>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</si>
  <si>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</si>
  <si>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</si>
  <si>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</si>
  <si>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</si>
  <si>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</si>
  <si>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</si>
  <si>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</si>
  <si>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</si>
  <si>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</si>
  <si>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</si>
  <si>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</si>
  <si>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</si>
  <si>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</si>
  <si>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</si>
  <si>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</si>
  <si>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</si>
  <si>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</si>
  <si>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</si>
  <si>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</si>
  <si>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</si>
  <si>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</si>
  <si>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</si>
  <si>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</si>
  <si>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</si>
  <si>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</si>
  <si>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</si>
  <si>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</si>
  <si>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</si>
  <si>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</si>
  <si>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</si>
  <si>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</si>
  <si>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</si>
  <si>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</si>
  <si>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</si>
  <si>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</si>
  <si>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</si>
  <si>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</si>
  <si>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</si>
  <si>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</si>
  <si>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</si>
  <si>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</si>
  <si>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</si>
  <si>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</si>
  <si>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</si>
  <si>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</si>
  <si>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</si>
  <si>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</si>
  <si>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</si>
  <si>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</si>
  <si>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</si>
  <si>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</si>
  <si>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</si>
  <si>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</si>
  <si>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</si>
  <si>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</si>
  <si>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</si>
  <si>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</si>
  <si>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</si>
  <si>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</si>
  <si>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</si>
  <si>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</si>
  <si>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</si>
  <si>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</si>
  <si>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</si>
  <si>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</si>
  <si>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</si>
  <si>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</si>
  <si>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</si>
  <si>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</si>
  <si>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</si>
  <si>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</si>
  <si>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</si>
  <si>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</si>
  <si>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</si>
  <si>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</si>
  <si>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</si>
  <si>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</si>
  <si>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</si>
  <si>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</si>
  <si>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</si>
  <si>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</si>
  <si>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</si>
  <si>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</si>
  <si>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</si>
  <si>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</si>
  <si>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</si>
  <si>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</si>
  <si>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</si>
  <si>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</si>
  <si>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</si>
  <si>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</si>
  <si>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</si>
  <si>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</si>
  <si>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</si>
  <si>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</si>
  <si>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</si>
  <si>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</si>
  <si>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</si>
  <si>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</si>
  <si>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</si>
  <si>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</si>
  <si>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</si>
  <si>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</si>
  <si>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</si>
  <si>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</si>
  <si>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</si>
  <si>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</si>
  <si>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</si>
  <si>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</si>
  <si>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</si>
  <si>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</si>
  <si>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</si>
  <si>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</si>
  <si>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</si>
  <si>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</si>
  <si>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</si>
  <si>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</si>
  <si>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</si>
  <si>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</si>
  <si>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</si>
  <si>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</si>
  <si>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</si>
  <si>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</si>
  <si>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</si>
  <si>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</si>
  <si>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</si>
  <si>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</si>
  <si>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</si>
  <si>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</si>
  <si>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</si>
  <si>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</si>
  <si>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</si>
  <si>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</si>
  <si>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</si>
  <si>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</si>
  <si>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</si>
  <si>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</si>
  <si>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</si>
  <si>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</si>
  <si>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</si>
  <si>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</si>
  <si>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</si>
  <si>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</si>
  <si>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</si>
  <si>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</si>
  <si>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</si>
  <si>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</si>
  <si>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</si>
  <si>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</si>
  <si>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</si>
  <si>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</si>
  <si>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</si>
  <si>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</si>
  <si>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</si>
  <si>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</si>
  <si>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</si>
  <si>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</si>
  <si>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</si>
  <si>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</si>
  <si>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</si>
  <si>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</si>
  <si>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</si>
  <si>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</si>
  <si>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</si>
  <si>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</si>
  <si>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</si>
  <si>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</si>
  <si>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</si>
  <si>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</si>
  <si>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</si>
  <si>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</si>
  <si>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</si>
  <si>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</si>
  <si>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</si>
  <si>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</si>
  <si>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</si>
  <si>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</si>
  <si>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</si>
  <si>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</si>
  <si>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</si>
  <si>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</si>
  <si>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</si>
  <si>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</si>
  <si>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</si>
  <si>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</si>
  <si>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</si>
  <si>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</si>
  <si>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</si>
  <si>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</si>
  <si>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</si>
  <si>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</si>
  <si>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</si>
  <si>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</si>
  <si>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</si>
  <si>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</si>
  <si>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</si>
  <si>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</si>
  <si>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</si>
  <si>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</si>
  <si>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</si>
  <si>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</si>
  <si>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</si>
  <si>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</si>
  <si>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</si>
  <si>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</si>
  <si>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</si>
  <si>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</si>
  <si>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</si>
  <si>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</si>
  <si>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</si>
  <si>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</si>
  <si>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</si>
  <si>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</si>
  <si>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</si>
  <si>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</si>
  <si>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</si>
  <si>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</si>
  <si>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</si>
  <si>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</si>
  <si>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</si>
  <si>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</si>
  <si>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</si>
  <si>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</si>
  <si>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</si>
  <si>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</si>
  <si>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</si>
  <si>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</si>
  <si>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</si>
  <si>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</si>
  <si>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</si>
  <si>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</si>
  <si>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</si>
  <si>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</si>
  <si>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</si>
  <si>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</si>
  <si>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</si>
  <si>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</si>
  <si>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</si>
  <si>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</si>
  <si>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</si>
  <si>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</si>
  <si>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</si>
  <si>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</si>
  <si>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</si>
  <si>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</si>
  <si>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</si>
  <si>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</si>
  <si>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</si>
  <si>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</si>
  <si>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</si>
  <si>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</si>
  <si>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</si>
  <si>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</si>
  <si>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</si>
  <si>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</si>
  <si>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</si>
  <si>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</si>
  <si>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</si>
  <si>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</si>
  <si>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</si>
  <si>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</si>
  <si>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</si>
  <si>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</si>
  <si>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</si>
  <si>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</si>
  <si>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</si>
  <si>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</si>
  <si>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</si>
  <si>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</si>
  <si>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</si>
  <si>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</si>
  <si>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</si>
  <si>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</si>
  <si>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</si>
  <si>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</si>
  <si>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</si>
  <si>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</si>
  <si>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</si>
  <si>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</si>
  <si>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</si>
  <si>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</si>
  <si>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</si>
  <si>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</si>
  <si>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</si>
  <si>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</si>
  <si>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</si>
  <si>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</si>
  <si>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</si>
  <si>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</si>
  <si>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</si>
  <si>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</si>
  <si>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</si>
  <si>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</si>
  <si>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</si>
  <si>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</si>
  <si>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</si>
  <si>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</si>
  <si>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</si>
  <si>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</si>
  <si>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</si>
  <si>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</si>
  <si>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</si>
  <si>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</si>
  <si>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</si>
  <si>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</si>
  <si>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</si>
  <si>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</si>
  <si>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</si>
  <si>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</si>
  <si>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</si>
  <si>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</si>
  <si>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</si>
  <si>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</si>
  <si>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</si>
  <si>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</si>
  <si>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</si>
  <si>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</si>
  <si>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</si>
  <si>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</si>
  <si>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</si>
  <si>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</si>
  <si>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</si>
  <si>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</si>
  <si>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</si>
  <si>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</si>
  <si>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</si>
  <si>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</si>
  <si>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</si>
  <si>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</si>
  <si>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</si>
  <si>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</si>
  <si>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</si>
  <si>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</si>
  <si>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</si>
  <si>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</si>
  <si>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</si>
  <si>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</si>
  <si>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</si>
  <si>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</si>
  <si>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</si>
  <si>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</si>
  <si>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</si>
  <si>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</si>
  <si>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</si>
  <si>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</si>
  <si>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</si>
  <si>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</si>
  <si>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</si>
  <si>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</si>
  <si>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</si>
  <si>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</si>
  <si>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</si>
  <si>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</si>
  <si>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</si>
  <si>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</si>
  <si>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</si>
  <si>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</si>
  <si>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</si>
  <si>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</si>
  <si>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</si>
  <si>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</si>
  <si>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</si>
  <si>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</si>
  <si>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</si>
  <si>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</si>
  <si>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</si>
  <si>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</si>
  <si>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</si>
  <si>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</si>
  <si>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</si>
  <si>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</si>
  <si>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</si>
  <si>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</si>
  <si>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</si>
  <si>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</si>
  <si>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</si>
  <si>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</si>
  <si>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</si>
  <si>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</si>
  <si>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</si>
  <si>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</si>
  <si>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</si>
  <si>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</si>
  <si>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</si>
  <si>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</si>
  <si>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</si>
  <si>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</si>
  <si>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</si>
  <si>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</si>
  <si>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</si>
  <si>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</si>
  <si>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</si>
  <si>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</si>
  <si>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</si>
  <si>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</si>
  <si>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</si>
  <si>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</si>
  <si>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</si>
  <si>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</si>
  <si>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</si>
  <si>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</si>
  <si>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</si>
  <si>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</si>
  <si>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</si>
  <si>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</si>
  <si>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</si>
  <si>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</si>
  <si>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</si>
  <si>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</si>
  <si>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</si>
  <si>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</si>
  <si>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</si>
  <si>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</si>
  <si>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</si>
  <si>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</si>
  <si>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</si>
  <si>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</si>
  <si>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</si>
  <si>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</si>
  <si>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</si>
  <si>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</si>
  <si>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</si>
  <si>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</si>
  <si>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</si>
  <si>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</si>
  <si>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</si>
  <si>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</si>
  <si>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</si>
  <si>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</si>
  <si>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</si>
  <si>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</si>
  <si>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</si>
  <si>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</si>
  <si>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</si>
  <si>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</si>
  <si>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</si>
  <si>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</si>
  <si>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</si>
  <si>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</si>
  <si>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</si>
  <si>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</si>
  <si>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</si>
  <si>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</si>
  <si>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</si>
  <si>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</si>
  <si>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</si>
  <si>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</si>
  <si>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</si>
  <si>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</si>
  <si>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</si>
  <si>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</si>
  <si>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</si>
  <si>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</si>
  <si>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</si>
  <si>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</si>
  <si>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</si>
  <si>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</si>
  <si>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</si>
  <si>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</si>
  <si>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</si>
  <si>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</si>
  <si>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</si>
  <si>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</si>
  <si>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</si>
  <si>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</si>
  <si>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</si>
  <si>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</si>
  <si>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</si>
  <si>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</si>
  <si>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</si>
  <si>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</si>
  <si>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</si>
  <si>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</si>
  <si>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</si>
  <si>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</si>
  <si>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</si>
  <si>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</si>
  <si>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</si>
  <si>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</si>
  <si>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</si>
  <si>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</si>
  <si>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</si>
  <si>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</si>
  <si>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</si>
  <si>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</si>
  <si>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</si>
  <si>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</si>
  <si>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</si>
  <si>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</si>
  <si>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</si>
  <si>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</si>
  <si>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</si>
  <si>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</si>
  <si>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</si>
  <si>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</si>
  <si>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</si>
  <si>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</si>
  <si>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</si>
  <si>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</si>
  <si>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</si>
  <si>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</si>
  <si>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</si>
  <si>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</si>
  <si>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</si>
  <si>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</si>
  <si>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</si>
  <si>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</si>
  <si>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</si>
  <si>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</si>
  <si>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</si>
  <si>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</si>
  <si>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</si>
  <si>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</si>
  <si>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</si>
  <si>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</si>
  <si>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</si>
  <si>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</si>
  <si>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</si>
  <si>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</si>
  <si>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</si>
  <si>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</si>
  <si>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</si>
  <si>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</si>
  <si>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</si>
  <si>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</si>
  <si>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</si>
  <si>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</si>
  <si>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</si>
  <si>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</si>
  <si>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</si>
  <si>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</si>
  <si>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</si>
  <si>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</si>
  <si>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</si>
  <si>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</si>
  <si>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</si>
  <si>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</si>
  <si>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</si>
  <si>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</si>
  <si>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</si>
  <si>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</si>
  <si>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</si>
  <si>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</si>
  <si>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</si>
  <si>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</si>
  <si>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</si>
  <si>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</si>
  <si>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</si>
  <si>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</si>
  <si>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</si>
  <si>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</si>
  <si>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</si>
  <si>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</si>
  <si>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</si>
  <si>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</si>
  <si>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</si>
  <si>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</si>
  <si>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</si>
  <si>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</si>
  <si>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</si>
  <si>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</si>
  <si>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</si>
  <si>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</si>
  <si>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</si>
  <si>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</si>
  <si>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</si>
  <si>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</si>
  <si>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</si>
  <si>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</si>
  <si>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</si>
  <si>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</si>
  <si>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</si>
  <si>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</si>
  <si>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</si>
  <si>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</si>
  <si>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</si>
  <si>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</si>
  <si>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</si>
  <si>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</si>
  <si>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</si>
  <si>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</si>
  <si>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</si>
  <si>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</si>
  <si>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</si>
  <si>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</si>
  <si>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</si>
  <si>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</si>
  <si>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</si>
  <si>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</si>
  <si>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</si>
  <si>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</si>
  <si>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</si>
  <si>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</si>
  <si>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</si>
  <si>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</si>
  <si>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</si>
  <si>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</si>
  <si>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</si>
  <si>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</si>
  <si>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</si>
  <si>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</si>
  <si>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</si>
  <si>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</si>
  <si>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</si>
  <si>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</si>
  <si>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</si>
  <si>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</si>
  <si>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</si>
  <si>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</si>
  <si>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</si>
  <si>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</si>
  <si>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</si>
  <si>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</si>
  <si>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</si>
  <si>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</si>
  <si>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</si>
  <si>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</si>
  <si>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</si>
  <si>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</si>
  <si>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</si>
  <si>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</si>
  <si>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</si>
  <si>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</si>
  <si>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</si>
  <si>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</si>
  <si>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</si>
  <si>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</si>
  <si>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</si>
  <si>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</si>
  <si>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</si>
  <si>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</si>
  <si>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</si>
  <si>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</si>
  <si>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</si>
  <si>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</si>
  <si>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</si>
  <si>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</si>
  <si>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</si>
  <si>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</si>
  <si>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</si>
  <si>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</si>
  <si>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</si>
  <si>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</si>
  <si>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</si>
  <si>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</si>
  <si>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</si>
  <si>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</si>
  <si>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</si>
  <si>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</si>
  <si>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</si>
  <si>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</si>
  <si>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</si>
  <si>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</si>
  <si>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</si>
  <si>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</si>
  <si>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</si>
  <si>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</si>
  <si>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</si>
  <si>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</si>
  <si>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</si>
  <si>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</si>
  <si>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</si>
  <si>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</si>
  <si>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</si>
  <si>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</si>
  <si>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</si>
  <si>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</si>
  <si>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</si>
  <si>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</si>
  <si>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</si>
  <si>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</si>
  <si>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</si>
  <si>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</si>
  <si>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</si>
  <si>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</si>
  <si>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</si>
  <si>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</si>
  <si>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</si>
  <si>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</si>
  <si>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</si>
  <si>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</si>
  <si>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</si>
  <si>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</si>
  <si>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</si>
  <si>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</si>
  <si>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</si>
  <si>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</si>
  <si>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</si>
  <si>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</si>
  <si>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</si>
  <si>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</si>
  <si>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</si>
  <si>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</si>
  <si>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</si>
  <si>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</si>
  <si>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</si>
  <si>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</si>
  <si>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</si>
  <si>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</si>
  <si>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</si>
  <si>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</si>
  <si>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</si>
  <si>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</si>
  <si>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</si>
  <si>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</si>
  <si>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</si>
  <si>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</si>
  <si>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</si>
  <si>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</si>
  <si>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</si>
  <si>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</si>
  <si>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</si>
  <si>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</si>
  <si>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</si>
  <si>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</si>
  <si>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</si>
  <si>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</si>
  <si>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</si>
  <si>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</si>
  <si>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</si>
  <si>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</si>
  <si>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</si>
  <si>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</si>
  <si>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</si>
  <si>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</si>
  <si>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</si>
  <si>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</si>
  <si>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</si>
  <si>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</si>
  <si>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</si>
  <si>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</si>
  <si>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</si>
  <si>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</si>
  <si>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</si>
  <si>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</si>
  <si>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</si>
  <si>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</si>
  <si>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</si>
  <si>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</si>
  <si>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</si>
  <si>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</si>
  <si>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</si>
  <si>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</si>
  <si>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</si>
  <si>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</si>
  <si>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</si>
  <si>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</si>
  <si>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</si>
  <si>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</si>
  <si>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</si>
  <si>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</si>
  <si>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</si>
  <si>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</si>
  <si>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</si>
  <si>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</si>
  <si>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</si>
  <si>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</si>
  <si>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</si>
  <si>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</si>
  <si>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</si>
  <si>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</si>
  <si>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</si>
  <si>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</si>
  <si>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</si>
  <si>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</si>
  <si>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</si>
  <si>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</si>
  <si>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</si>
  <si>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</si>
  <si>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</si>
  <si>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</si>
  <si>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</si>
  <si>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</si>
  <si>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</si>
  <si>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</si>
  <si>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</si>
  <si>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</si>
  <si>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</si>
  <si>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</si>
  <si>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</si>
  <si>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</si>
  <si>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</si>
  <si>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</si>
  <si>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</si>
  <si>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</si>
  <si>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</si>
  <si>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</si>
  <si>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</si>
  <si>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</si>
  <si>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</si>
  <si>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</si>
  <si>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</si>
  <si>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</si>
  <si>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</si>
  <si>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</si>
  <si>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</si>
  <si>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</si>
  <si>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</si>
  <si>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</si>
  <si>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</si>
  <si>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</si>
  <si>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</si>
  <si>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</si>
  <si>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</si>
  <si>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</si>
  <si>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</si>
  <si>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</si>
  <si>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</si>
  <si>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</si>
  <si>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</si>
  <si>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</si>
  <si>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</si>
  <si>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</si>
  <si>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</si>
  <si>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</si>
  <si>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</si>
  <si>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</si>
  <si>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</si>
  <si>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</si>
  <si>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</si>
  <si>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</si>
  <si>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</si>
  <si>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</si>
  <si>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</si>
  <si>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</si>
  <si>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</si>
  <si>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</si>
  <si>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</si>
  <si>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</si>
  <si>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</si>
  <si>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</si>
  <si>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</si>
  <si>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</si>
  <si>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</si>
  <si>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</si>
  <si>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</si>
  <si>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</si>
  <si>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</si>
  <si>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</si>
  <si>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</si>
  <si>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</si>
  <si>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</si>
  <si>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</si>
  <si>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</si>
  <si>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</si>
  <si>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</si>
  <si>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</si>
  <si>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</si>
  <si>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</si>
  <si>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</si>
  <si>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</si>
  <si>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</si>
  <si>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</si>
  <si>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</si>
  <si>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</si>
  <si>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</si>
  <si>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</si>
  <si>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</si>
  <si>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</si>
  <si>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</si>
  <si>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</si>
  <si>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</si>
  <si>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</si>
  <si>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</si>
  <si>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</si>
  <si>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</si>
  <si>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</si>
  <si>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</si>
  <si>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</si>
  <si>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</si>
  <si>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</si>
  <si>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</si>
  <si>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</si>
  <si>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</si>
  <si>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</si>
  <si>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</si>
  <si>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</si>
  <si>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</si>
  <si>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</si>
  <si>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</si>
  <si>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</si>
  <si>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</si>
  <si>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</si>
  <si>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</si>
  <si>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</si>
  <si>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</si>
  <si>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</si>
  <si>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</si>
  <si>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</si>
  <si>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</si>
  <si>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</si>
  <si>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</si>
  <si>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</si>
  <si>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</si>
  <si>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</si>
  <si>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</si>
  <si>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</si>
  <si>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</si>
  <si>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</si>
  <si>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</si>
  <si>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</si>
  <si>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</si>
  <si>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</si>
  <si>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</si>
  <si>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</si>
  <si>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</si>
  <si>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</si>
  <si>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</si>
  <si>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</si>
  <si>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</si>
  <si>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</si>
  <si>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</si>
  <si>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</si>
  <si>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</si>
  <si>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</si>
  <si>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</si>
  <si>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</si>
  <si>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</si>
  <si>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</si>
  <si>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</si>
  <si>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</si>
  <si>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</si>
  <si>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</si>
  <si>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</si>
  <si>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</si>
  <si>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</si>
  <si>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</si>
  <si>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</si>
  <si>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</si>
  <si>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</si>
  <si>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</si>
  <si>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</si>
  <si>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</si>
  <si>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</si>
  <si>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</si>
  <si>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</si>
  <si>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</si>
  <si>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</si>
  <si>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</si>
  <si>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</si>
  <si>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</si>
  <si>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</si>
  <si>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</si>
  <si>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</si>
  <si>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</si>
  <si>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</si>
  <si>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</si>
  <si>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</si>
  <si>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</si>
  <si>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</si>
  <si>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</si>
  <si>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</si>
  <si>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</si>
  <si>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</si>
  <si>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</si>
  <si>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</si>
  <si>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</si>
  <si>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</si>
  <si>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</si>
  <si>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</si>
  <si>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</si>
  <si>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</si>
  <si>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</si>
  <si>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</si>
  <si>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</si>
  <si>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</si>
  <si>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</si>
  <si>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</si>
  <si>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</si>
  <si>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</si>
  <si>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</si>
  <si>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</si>
  <si>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</si>
  <si>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</si>
  <si>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</si>
  <si>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</si>
  <si>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</si>
  <si>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</si>
  <si>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</si>
  <si>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</si>
  <si>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</si>
  <si>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</si>
  <si>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</si>
  <si>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</si>
  <si>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</si>
  <si>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</si>
  <si>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</si>
  <si>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</si>
  <si>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</si>
  <si>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</si>
  <si>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</si>
  <si>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</si>
  <si>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</si>
  <si>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</si>
  <si>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</si>
  <si>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</si>
  <si>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</si>
  <si>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</si>
  <si>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</si>
  <si>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</si>
  <si>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</si>
  <si>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</si>
  <si>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</si>
  <si>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</si>
  <si>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</si>
  <si>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</si>
  <si>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</si>
  <si>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</si>
  <si>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</si>
  <si>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</si>
  <si>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</si>
  <si>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</si>
  <si>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</si>
  <si>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</si>
  <si>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</si>
  <si>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</si>
  <si>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</si>
  <si>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</si>
  <si>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</si>
  <si>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</si>
  <si>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</si>
  <si>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</si>
  <si>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</si>
  <si>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</si>
  <si>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</si>
  <si>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</si>
  <si>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</si>
  <si>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</si>
  <si>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</si>
  <si>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</si>
  <si>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</si>
  <si>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</si>
  <si>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</si>
  <si>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</si>
  <si>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</si>
  <si>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</si>
  <si>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</si>
  <si>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</si>
  <si>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</si>
  <si>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</si>
  <si>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</si>
  <si>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</si>
  <si>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</si>
  <si>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</si>
  <si>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</si>
  <si>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</si>
  <si>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</si>
  <si>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</si>
  <si>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</si>
  <si>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</si>
  <si>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</si>
  <si>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</si>
  <si>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</si>
  <si>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</si>
  <si>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</si>
  <si>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</si>
  <si>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</si>
  <si>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</si>
  <si>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</si>
  <si>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</si>
  <si>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</si>
  <si>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</si>
  <si>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</si>
  <si>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</si>
  <si>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</si>
  <si>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</si>
  <si>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</si>
  <si>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</si>
  <si>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</si>
  <si>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</si>
  <si>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</si>
  <si>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</si>
  <si>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</si>
  <si>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</si>
  <si>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</si>
  <si>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</si>
  <si>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</si>
  <si>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</si>
  <si>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</si>
  <si>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</si>
  <si>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</si>
  <si>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</si>
  <si>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</si>
  <si>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</si>
  <si>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</si>
  <si>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</si>
  <si>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</si>
  <si>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</si>
  <si>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</si>
  <si>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</si>
  <si>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</si>
  <si>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</si>
  <si>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</si>
  <si>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</si>
  <si>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</si>
  <si>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</si>
  <si>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</si>
  <si>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</si>
  <si>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</si>
  <si>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</si>
  <si>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</si>
  <si>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</si>
  <si>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</si>
  <si>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</si>
  <si>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</si>
  <si>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</si>
  <si>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</si>
  <si>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</si>
  <si>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</si>
  <si>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</si>
  <si>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</si>
  <si>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</si>
  <si>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</si>
  <si>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</si>
  <si>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</si>
  <si>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</si>
  <si>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</si>
  <si>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</si>
  <si>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</si>
  <si>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</si>
  <si>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</si>
  <si>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</si>
  <si>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</si>
  <si>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</si>
  <si>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</si>
  <si>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</si>
  <si>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</si>
  <si>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</si>
  <si>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</si>
  <si>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</si>
  <si>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</si>
  <si>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</si>
  <si>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</si>
  <si>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</si>
  <si>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</si>
  <si>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</si>
  <si>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</si>
  <si>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</si>
  <si>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</si>
  <si>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</si>
  <si>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</si>
  <si>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</si>
  <si>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</si>
  <si>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</si>
  <si>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</si>
  <si>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</si>
  <si>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</si>
  <si>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</si>
  <si>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</si>
  <si>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</si>
  <si>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</si>
  <si>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</si>
  <si>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</si>
  <si>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</si>
  <si>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</si>
  <si>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</si>
  <si>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</si>
  <si>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</si>
  <si>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</si>
  <si>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</si>
  <si>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</si>
  <si>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</si>
  <si>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</si>
  <si>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</si>
  <si>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</si>
  <si>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</si>
  <si>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</si>
  <si>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</si>
  <si>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</si>
  <si>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</si>
  <si>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</si>
  <si>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</si>
  <si>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</si>
  <si>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</si>
  <si>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</si>
  <si>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</si>
  <si>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</si>
  <si>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</si>
  <si>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</si>
  <si>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</si>
  <si>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</si>
  <si>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</si>
  <si>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</si>
  <si>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</si>
  <si>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</si>
  <si>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</si>
  <si>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</si>
  <si>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</si>
  <si>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</si>
  <si>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</si>
  <si>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</si>
  <si>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</si>
  <si>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</si>
  <si>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</si>
  <si>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</si>
  <si>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</si>
  <si>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</si>
  <si>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</si>
  <si>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</si>
  <si>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</si>
  <si>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</si>
  <si>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</si>
  <si>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</si>
  <si>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</si>
  <si>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</si>
  <si>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</si>
  <si>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</si>
  <si>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</si>
  <si>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</si>
  <si>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</si>
  <si>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</si>
  <si>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</si>
  <si>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</si>
  <si>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</si>
  <si>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</si>
  <si>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</si>
  <si>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</si>
  <si>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</si>
  <si>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</si>
  <si>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</si>
  <si>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</si>
  <si>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</si>
  <si>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</si>
  <si>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</si>
  <si>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</si>
  <si>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</si>
  <si>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</si>
  <si>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</si>
  <si>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</si>
  <si>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</si>
  <si>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</si>
  <si>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</si>
  <si>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</si>
  <si>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</si>
  <si>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</si>
  <si>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</si>
  <si>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</si>
  <si>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</si>
  <si>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</si>
  <si>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</si>
  <si>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</si>
  <si>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</si>
  <si>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</si>
  <si>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</si>
  <si>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</si>
  <si>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</si>
  <si>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</si>
  <si>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</si>
  <si>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</si>
  <si>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</si>
  <si>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</si>
  <si>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</si>
  <si>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</si>
  <si>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</si>
  <si>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</si>
  <si>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</si>
  <si>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</si>
  <si>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</si>
  <si>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</si>
  <si>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</si>
  <si>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</si>
  <si>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</si>
  <si>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</si>
  <si>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</si>
  <si>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</si>
  <si>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</si>
  <si>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</si>
  <si>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</si>
  <si>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</si>
  <si>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</si>
  <si>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</si>
  <si>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</si>
  <si>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</si>
  <si>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</si>
  <si>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</si>
  <si>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</si>
  <si>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</si>
  <si>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</si>
  <si>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</si>
  <si>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</si>
  <si>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</si>
  <si>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</si>
  <si>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</si>
  <si>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</si>
  <si>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</si>
  <si>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</si>
  <si>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</si>
  <si>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</si>
  <si>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</si>
  <si>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</si>
  <si>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</si>
  <si>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</si>
  <si>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</si>
  <si>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</si>
  <si>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</si>
  <si>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</si>
  <si>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</si>
  <si>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</si>
  <si>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</si>
  <si>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</si>
  <si>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</si>
  <si>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</si>
  <si>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</si>
  <si>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</si>
  <si>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</si>
  <si>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</si>
  <si>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</si>
  <si>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</si>
  <si>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</si>
  <si>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</si>
  <si>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</si>
  <si>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</si>
  <si>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</si>
  <si>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</si>
  <si>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</si>
  <si>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</si>
  <si>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</si>
  <si>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</si>
  <si>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</si>
  <si>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</si>
  <si>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</si>
  <si>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</si>
  <si>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</si>
  <si>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</si>
  <si>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</si>
  <si>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</si>
  <si>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</si>
  <si>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</si>
  <si>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</si>
  <si>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</si>
  <si>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</si>
  <si>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</si>
  <si>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</si>
  <si>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</si>
  <si>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</si>
  <si>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</si>
  <si>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</si>
  <si>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</si>
  <si>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</si>
  <si>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</si>
  <si>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</si>
  <si>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</si>
  <si>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</si>
  <si>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</si>
  <si>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</si>
  <si>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</si>
  <si>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</si>
  <si>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</si>
  <si>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</si>
  <si>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</si>
  <si>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</si>
  <si>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</si>
  <si>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</si>
  <si>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</si>
  <si>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</si>
  <si>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</si>
  <si>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</si>
  <si>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</si>
  <si>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</si>
  <si>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</si>
  <si>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</si>
  <si>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</si>
  <si>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</si>
  <si>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</si>
  <si>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</si>
  <si>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</si>
  <si>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</si>
  <si>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</si>
  <si>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</si>
  <si>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</si>
  <si>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</si>
  <si>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</si>
  <si>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</si>
  <si>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</si>
  <si>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</si>
  <si>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</si>
  <si>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</si>
  <si>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</si>
  <si>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</si>
  <si>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</si>
  <si>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</si>
  <si>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</si>
  <si>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</si>
  <si>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</si>
  <si>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</si>
  <si>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</si>
  <si>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</si>
  <si>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</si>
  <si>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</si>
  <si>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</si>
  <si>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</si>
  <si>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</si>
  <si>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</si>
  <si>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</si>
  <si>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</si>
  <si>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</si>
  <si>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</si>
  <si>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</si>
  <si>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</si>
  <si>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</si>
  <si>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</si>
  <si>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</si>
  <si>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</si>
  <si>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</si>
  <si>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</si>
  <si>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</si>
  <si>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</si>
  <si>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</si>
  <si>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</si>
  <si>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</si>
  <si>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</si>
  <si>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</si>
  <si>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</si>
  <si>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</si>
  <si>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</si>
  <si>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</si>
  <si>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</si>
  <si>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</si>
  <si>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</si>
  <si>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</si>
  <si>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</si>
  <si>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</si>
  <si>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</si>
  <si>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</si>
  <si>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</si>
  <si>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</si>
  <si>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</si>
  <si>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</si>
  <si>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</si>
  <si>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</si>
  <si>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</si>
  <si>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</si>
  <si>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</si>
  <si>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</si>
  <si>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</si>
  <si>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</si>
  <si>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</si>
  <si>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</si>
  <si>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</si>
  <si>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</si>
  <si>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</si>
  <si>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</si>
  <si>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</si>
  <si>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</si>
  <si>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</si>
  <si>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</si>
  <si>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</si>
  <si>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</si>
  <si>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</si>
  <si>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</si>
  <si>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</si>
  <si>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</si>
  <si>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</si>
  <si>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</si>
  <si>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</si>
  <si>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</si>
  <si>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</si>
  <si>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</si>
  <si>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</si>
  <si>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</si>
  <si>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</si>
  <si>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</si>
  <si>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</si>
  <si>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</si>
  <si>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</si>
  <si>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</si>
  <si>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</si>
  <si>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</si>
  <si>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</si>
  <si>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</si>
  <si>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</si>
  <si>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</si>
  <si>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</si>
  <si>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</si>
  <si>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</si>
  <si>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</si>
  <si>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</si>
  <si>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</si>
  <si>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</si>
  <si>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</si>
  <si>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</si>
  <si>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</si>
  <si>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</si>
  <si>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</si>
  <si>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</si>
  <si>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</si>
  <si>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</si>
  <si>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</si>
  <si>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</si>
  <si>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</si>
  <si>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</si>
  <si>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</si>
  <si>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</si>
  <si>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</si>
  <si>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</si>
  <si>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</si>
  <si>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</si>
  <si>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</si>
  <si>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</si>
  <si>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</si>
  <si>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</si>
  <si>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</si>
  <si>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</si>
  <si>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</si>
  <si>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</si>
  <si>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</si>
  <si>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</si>
  <si>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</si>
  <si>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</si>
  <si>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</si>
  <si>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</si>
  <si>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</si>
  <si>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</si>
  <si>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</si>
  <si>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</si>
  <si>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</si>
  <si>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</si>
  <si>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</si>
  <si>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</si>
  <si>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</si>
  <si>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</si>
  <si>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</si>
  <si>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</si>
  <si>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</si>
  <si>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</si>
  <si>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</si>
  <si>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</si>
  <si>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</si>
  <si>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</si>
  <si>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</si>
  <si>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</si>
  <si>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</si>
  <si>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</si>
  <si>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</si>
  <si>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</si>
  <si>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</si>
  <si>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</si>
  <si>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</si>
  <si>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</si>
  <si>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</si>
  <si>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</si>
  <si>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</si>
  <si>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</si>
  <si>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</si>
  <si>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</si>
  <si>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</si>
  <si>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</si>
  <si>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</si>
  <si>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</si>
  <si>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</si>
  <si>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</si>
  <si>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</si>
  <si>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</si>
  <si>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</si>
  <si>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</si>
  <si>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</si>
  <si>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</si>
  <si>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</si>
  <si>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</si>
  <si>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</si>
  <si>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</si>
  <si>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</si>
  <si>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</si>
  <si>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</si>
  <si>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</si>
  <si>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</si>
  <si>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</si>
  <si>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</si>
  <si>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</si>
  <si>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</si>
  <si>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</si>
  <si>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</si>
  <si>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</si>
  <si>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</si>
  <si>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</si>
  <si>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</si>
  <si>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</si>
  <si>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</si>
  <si>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</si>
  <si>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</si>
  <si>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</si>
  <si>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</si>
  <si>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</si>
  <si>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</si>
  <si>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</si>
  <si>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</si>
  <si>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</si>
  <si>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</si>
  <si>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</si>
  <si>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</si>
  <si>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</si>
  <si>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</si>
  <si>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</si>
  <si>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</si>
  <si>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</si>
  <si>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</si>
  <si>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</si>
  <si>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</si>
  <si>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</si>
  <si>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</si>
  <si>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</si>
  <si>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</si>
  <si>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</si>
  <si>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</si>
  <si>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</si>
  <si>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</si>
  <si>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</si>
  <si>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</si>
  <si>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</si>
  <si>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</si>
  <si>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</si>
  <si>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</si>
  <si>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</si>
  <si>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</si>
  <si>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</si>
  <si>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</si>
  <si>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</si>
  <si>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</si>
  <si>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</si>
  <si>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</si>
  <si>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</si>
  <si>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</si>
  <si>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</si>
  <si>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</si>
  <si>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</si>
  <si>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</si>
  <si>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</si>
  <si>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</si>
  <si>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</si>
  <si>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</si>
  <si>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</si>
  <si>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</si>
  <si>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</si>
  <si>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</si>
  <si>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</si>
  <si>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</si>
  <si>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</si>
  <si>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</si>
  <si>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</si>
  <si>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</si>
  <si>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</si>
  <si>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</si>
  <si>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</si>
  <si>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</si>
  <si>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</si>
  <si>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</si>
  <si>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</si>
  <si>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</si>
  <si>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</si>
  <si>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</si>
  <si>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</si>
  <si>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</si>
  <si>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</si>
  <si>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</si>
  <si>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</si>
  <si>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</si>
  <si>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</si>
  <si>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</si>
  <si>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</si>
  <si>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</si>
  <si>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</si>
  <si>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</si>
  <si>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</si>
  <si>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</si>
  <si>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</si>
  <si>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</si>
  <si>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</si>
  <si>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</si>
  <si>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</si>
  <si>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</si>
  <si>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</si>
  <si>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</si>
  <si>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</si>
  <si>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</si>
  <si>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</si>
  <si>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</si>
  <si>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</si>
  <si>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</si>
  <si>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</si>
  <si>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</si>
  <si>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</si>
  <si>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</si>
  <si>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</si>
  <si>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</si>
  <si>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</si>
  <si>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</si>
  <si>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</si>
  <si>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</si>
  <si>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</si>
  <si>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</si>
  <si>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</si>
  <si>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</si>
  <si>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</si>
  <si>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</si>
  <si>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</si>
  <si>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</si>
  <si>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</si>
  <si>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</si>
  <si>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</si>
  <si>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</si>
  <si>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</si>
  <si>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</si>
  <si>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</si>
  <si>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</si>
  <si>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</si>
  <si>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</si>
  <si>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</si>
  <si>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</si>
  <si>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</si>
  <si>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</si>
  <si>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</si>
  <si>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</si>
  <si>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</si>
  <si>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</si>
  <si>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</si>
  <si>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</si>
  <si>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</si>
  <si>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</si>
  <si>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</si>
  <si>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</si>
  <si>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</si>
  <si>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</si>
  <si>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</si>
  <si>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</si>
  <si>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</si>
  <si>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</si>
  <si>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</si>
  <si>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</si>
  <si>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</si>
  <si>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</si>
  <si>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</si>
  <si>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</si>
  <si>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</si>
  <si>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</si>
  <si>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</si>
  <si>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</si>
  <si>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</si>
  <si>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</si>
  <si>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</si>
  <si>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</si>
  <si>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</si>
  <si>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</si>
  <si>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</si>
  <si>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</si>
  <si>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</si>
  <si>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</si>
  <si>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</si>
  <si>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</si>
  <si>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</si>
  <si>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</si>
  <si>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</si>
  <si>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</si>
  <si>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</si>
  <si>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</si>
  <si>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</si>
  <si>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</si>
  <si>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</si>
  <si>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</si>
  <si>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</si>
  <si>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</si>
  <si>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</si>
  <si>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</si>
  <si>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</si>
  <si>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</si>
  <si>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</si>
  <si>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</si>
  <si>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</si>
  <si>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</si>
  <si>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</si>
  <si>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</si>
  <si>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</si>
  <si>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</si>
  <si>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</si>
  <si>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</si>
  <si>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</si>
  <si>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</si>
  <si>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</si>
  <si>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</si>
  <si>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</si>
  <si>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</si>
  <si>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</si>
  <si>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</si>
  <si>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</si>
  <si>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</si>
  <si>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</si>
  <si>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</si>
  <si>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</si>
  <si>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</si>
  <si>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</si>
  <si>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</si>
  <si>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</si>
  <si>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</si>
  <si>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</si>
  <si>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</si>
  <si>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</si>
  <si>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</si>
  <si>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</si>
  <si>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</si>
  <si>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</si>
  <si>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</si>
  <si>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</si>
  <si>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</si>
  <si>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</si>
  <si>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</si>
  <si>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</si>
  <si>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</si>
  <si>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</si>
  <si>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</si>
  <si>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</si>
  <si>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</si>
  <si>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</si>
  <si>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</si>
  <si>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</si>
  <si>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</si>
  <si>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</si>
  <si>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</si>
  <si>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</si>
  <si>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</si>
  <si>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</si>
  <si>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</si>
  <si>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</si>
  <si>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</si>
  <si>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</si>
  <si>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</si>
  <si>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</si>
  <si>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</si>
  <si>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</si>
  <si>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</si>
  <si>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</si>
  <si>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</si>
  <si>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</si>
  <si>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</si>
  <si>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</si>
  <si>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</si>
  <si>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</si>
  <si>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</si>
  <si>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</si>
  <si>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</si>
  <si>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</si>
  <si>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</si>
  <si>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</si>
  <si>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</si>
  <si>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</si>
  <si>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</si>
  <si>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</si>
  <si>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</si>
  <si>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</si>
  <si>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</si>
  <si>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</si>
  <si>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</si>
  <si>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</si>
  <si>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</si>
  <si>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</si>
  <si>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</si>
  <si>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</si>
  <si>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</si>
  <si>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</si>
  <si>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</si>
  <si>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</si>
  <si>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</si>
  <si>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</si>
  <si>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</si>
  <si>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</si>
  <si>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</si>
  <si>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</si>
  <si>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</si>
  <si>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</si>
  <si>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</si>
  <si>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</si>
  <si>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</si>
  <si>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</si>
  <si>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</si>
  <si>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</si>
  <si>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</si>
  <si>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</si>
  <si>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</si>
  <si>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</si>
  <si>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</si>
  <si>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</si>
  <si>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</si>
  <si>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</si>
  <si>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</si>
  <si>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</si>
  <si>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</si>
  <si>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</si>
  <si>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</si>
  <si>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</si>
  <si>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</si>
  <si>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</si>
  <si>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</si>
  <si>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</si>
  <si>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</si>
  <si>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</si>
  <si>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</si>
  <si>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</si>
  <si>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</si>
  <si>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</si>
  <si>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</si>
  <si>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</si>
  <si>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</si>
  <si>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</si>
  <si>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</si>
  <si>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</si>
  <si>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</si>
  <si>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</si>
  <si>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</si>
  <si>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</si>
  <si>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</si>
  <si>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</si>
  <si>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</si>
  <si>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</si>
  <si>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</si>
  <si>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</si>
  <si>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</si>
  <si>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</si>
  <si>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</si>
  <si>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</si>
  <si>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</si>
  <si>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</si>
  <si>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</si>
  <si>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</si>
  <si>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</si>
  <si>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</si>
  <si>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</si>
  <si>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</si>
  <si>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</si>
  <si>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</si>
  <si>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</si>
  <si>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</si>
  <si>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</si>
  <si>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</si>
  <si>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</si>
  <si>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</si>
  <si>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</si>
  <si>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</si>
  <si>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</si>
  <si>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</si>
  <si>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</si>
  <si>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</si>
  <si>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</si>
  <si>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</si>
  <si>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</si>
  <si>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</si>
  <si>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</si>
  <si>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</si>
  <si>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</si>
  <si>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</si>
  <si>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</si>
  <si>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</si>
  <si>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</si>
  <si>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</si>
  <si>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</si>
  <si>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</si>
  <si>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</si>
  <si>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</si>
  <si>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</si>
  <si>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</si>
  <si>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</si>
  <si>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</si>
  <si>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</si>
  <si>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</si>
  <si>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</si>
  <si>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</si>
  <si>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</si>
  <si>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</si>
  <si>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</si>
  <si>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</si>
  <si>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</si>
  <si>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</si>
  <si>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</si>
  <si>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</si>
  <si>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</si>
  <si>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</si>
  <si>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</si>
  <si>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</si>
  <si>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</si>
  <si>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</si>
  <si>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</si>
  <si>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</si>
  <si>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</si>
  <si>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</si>
  <si>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</si>
  <si>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</si>
  <si>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</si>
  <si>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</si>
  <si>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</si>
  <si>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</si>
  <si>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</si>
  <si>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</si>
  <si>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</si>
  <si>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</si>
  <si>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</si>
  <si>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</si>
  <si>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</si>
  <si>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</si>
  <si>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</si>
  <si>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</si>
  <si>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</si>
  <si>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</si>
  <si>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</si>
  <si>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</si>
  <si>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</si>
  <si>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</si>
  <si>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</si>
  <si>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</si>
  <si>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</si>
  <si>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</si>
  <si>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</si>
  <si>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</si>
  <si>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</si>
  <si>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</si>
  <si>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</si>
  <si>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</si>
  <si>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</si>
  <si>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</si>
  <si>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</si>
  <si>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</si>
  <si>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</si>
  <si>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</si>
  <si>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</si>
  <si>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</si>
  <si>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</si>
  <si>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</si>
  <si>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</si>
  <si>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</si>
  <si>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</si>
  <si>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</si>
  <si>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</si>
  <si>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</si>
  <si>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</si>
  <si>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</si>
  <si>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</si>
  <si>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</si>
  <si>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</si>
  <si>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</si>
  <si>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</si>
  <si>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</si>
  <si>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</si>
  <si>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</si>
  <si>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</si>
  <si>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</si>
  <si>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</si>
  <si>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</si>
  <si>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</si>
  <si>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</si>
  <si>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</si>
  <si>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</si>
  <si>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</si>
  <si>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</si>
  <si>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</si>
  <si>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</si>
  <si>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</si>
  <si>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</si>
  <si>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</si>
  <si>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</si>
  <si>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</si>
  <si>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</si>
  <si>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</si>
  <si>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</si>
  <si>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</si>
  <si>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</si>
  <si>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</si>
  <si>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</si>
  <si>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</si>
  <si>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</si>
  <si>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</si>
  <si>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</si>
  <si>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</si>
  <si>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</si>
  <si>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</si>
  <si>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</si>
  <si>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</si>
  <si>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</si>
  <si>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</si>
  <si>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</si>
  <si>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</si>
  <si>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</si>
  <si>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</si>
  <si>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</si>
  <si>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</si>
  <si>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</si>
  <si>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</si>
  <si>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</si>
  <si>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</si>
  <si>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</si>
  <si>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</si>
  <si>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</si>
  <si>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</si>
  <si>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</si>
  <si>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</si>
  <si>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</si>
  <si>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</si>
  <si>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</si>
  <si>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</si>
  <si>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</si>
  <si>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</si>
  <si>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</si>
  <si>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</si>
  <si>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</si>
  <si>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</si>
  <si>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</si>
  <si>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</si>
  <si>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</si>
  <si>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</si>
  <si>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</si>
  <si>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</si>
  <si>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</si>
  <si>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</si>
  <si>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</si>
  <si>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</si>
  <si>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</si>
  <si>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</si>
  <si>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</si>
  <si>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</si>
  <si>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</si>
  <si>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</si>
  <si>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</si>
  <si>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</si>
  <si>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</si>
  <si>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</si>
  <si>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</si>
  <si>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</si>
  <si>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</si>
  <si>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</si>
  <si>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</si>
  <si>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</si>
  <si>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</si>
  <si>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</si>
  <si>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</si>
  <si>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</si>
  <si>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</si>
  <si>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</si>
  <si>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</si>
  <si>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</si>
  <si>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</si>
  <si>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</si>
  <si>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</si>
  <si>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</si>
  <si>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</si>
  <si>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</si>
  <si>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</si>
  <si>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</si>
  <si>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</si>
  <si>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</si>
  <si>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</si>
  <si>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</si>
  <si>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</si>
  <si>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</si>
  <si>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</si>
  <si>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</si>
  <si>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</si>
  <si>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</si>
  <si>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</si>
  <si>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</si>
  <si>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</si>
  <si>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</si>
  <si>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</si>
  <si>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</si>
  <si>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</si>
  <si>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</si>
  <si>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</si>
  <si>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</si>
  <si>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</si>
  <si>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</si>
  <si>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</si>
  <si>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</si>
  <si>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</si>
  <si>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</si>
  <si>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</si>
  <si>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</si>
  <si>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</si>
  <si>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</si>
  <si>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</si>
  <si>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</si>
  <si>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</si>
  <si>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</si>
  <si>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05068645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</si>
  <si>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</si>
  <si>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</si>
  <si>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</si>
  <si>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MARS</t>
  </si>
  <si>
    <t xml:space="preserve">NOM_PRELEV_DETERM</t>
  </si>
  <si>
    <t xml:space="preserve">EUROFINS Hydrobiologie FRANCE</t>
  </si>
  <si>
    <t xml:space="preserve">LB_STATION</t>
  </si>
  <si>
    <t xml:space="preserve">LE MARS A LE VAULMIER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</si>
  <si>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</si>
  <si>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666279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</si>
  <si>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</si>
  <si>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</si>
  <si>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6454068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</si>
  <si>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</si>
  <si>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20RV00035-059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</si>
  <si>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</si>
  <si>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</si>
  <si>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6454066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</si>
  <si>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</si>
  <si>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</si>
  <si>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</si>
  <si>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</si>
  <si>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</si>
  <si>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</si>
  <si>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</si>
  <si>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</si>
  <si>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</si>
  <si>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</si>
  <si>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</si>
  <si>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</si>
  <si>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ensoleille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</si>
  <si>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</si>
  <si>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</si>
  <si>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</si>
  <si>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</si>
  <si>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</si>
  <si>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</si>
  <si>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</si>
  <si>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</si>
  <si>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</si>
  <si>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</si>
  <si>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</si>
  <si>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</si>
  <si>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</si>
  <si>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</si>
  <si>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</si>
  <si>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</si>
  <si>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</si>
  <si>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</si>
  <si>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</si>
  <si>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</si>
  <si>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</si>
  <si>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très abondant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</si>
  <si>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</si>
  <si>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</si>
  <si>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</si>
  <si>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</si>
  <si>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</si>
  <si>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</si>
  <si>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</si>
  <si>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</si>
  <si>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</si>
  <si>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</si>
  <si>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</si>
  <si>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</si>
  <si>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</si>
  <si>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</si>
  <si>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</si>
  <si>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</si>
  <si>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</si>
  <si>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</si>
  <si>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</si>
  <si>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</si>
  <si>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</si>
  <si>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</si>
  <si>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</si>
  <si>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</si>
  <si>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</si>
  <si>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</si>
  <si>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</si>
  <si>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</si>
  <si>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</si>
  <si>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</si>
  <si>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</si>
  <si>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</si>
  <si>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</si>
  <si>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</si>
  <si>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</si>
  <si>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</si>
  <si>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</si>
  <si>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</si>
  <si>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</si>
  <si>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</si>
  <si>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</si>
  <si>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</si>
  <si>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Risque de lâcher de l'usine hydro. Niveau eau &lt; 2019 =&gt; Bryos hors d'eau et hélophytes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</si>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</sst>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C94" colorId="64" zoomScale="70" zoomScaleNormal="70" zoomScalePageLayoutView="100" workbookViewId="0">
      <selection pane="topLeft" activeCell="A14" activeCellId="0" sqref="A14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44049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n">
        <v>666186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32" t="s">
        <v>5191</v>
      </c>
    </row>
    <row r="14" s="33" customFormat="true" ht="15" hidden="false" customHeight="false" outlineLevel="0" collapsed="false">
      <c r="A14" s="18" t="s">
        <v>5192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5193</v>
      </c>
      <c r="B15" s="35" t="s">
        <v>5194</v>
      </c>
      <c r="C15" s="36"/>
    </row>
    <row r="16" customFormat="false" ht="15" hidden="false" customHeight="false" outlineLevel="0" collapsed="false">
      <c r="A16" s="34" t="s">
        <v>5195</v>
      </c>
      <c r="B16" s="35" t="s">
        <v>5196</v>
      </c>
      <c r="C16" s="36"/>
    </row>
    <row r="17" customFormat="false" ht="15" hidden="false" customHeight="true" outlineLevel="0" collapsed="false">
      <c r="A17" s="37" t="s">
        <v>5197</v>
      </c>
      <c r="B17" s="38" t="s">
        <v>5198</v>
      </c>
      <c r="C17" s="39" t="str">
        <f aca="false">E10</f>
        <v>666279</v>
      </c>
    </row>
    <row r="18" customFormat="false" ht="15" hidden="false" customHeight="false" outlineLevel="0" collapsed="false">
      <c r="A18" s="37"/>
      <c r="B18" s="38" t="s">
        <v>5199</v>
      </c>
      <c r="C18" s="39" t="str">
        <f aca="false">E11</f>
        <v>6454068</v>
      </c>
    </row>
    <row r="19" customFormat="false" ht="15" hidden="false" customHeight="false" outlineLevel="0" collapsed="false">
      <c r="A19" s="34" t="s">
        <v>5200</v>
      </c>
      <c r="B19" s="40" t="n">
        <v>762</v>
      </c>
    </row>
    <row r="20" customFormat="false" ht="15" hidden="false" customHeight="false" outlineLevel="0" collapsed="false">
      <c r="A20" s="34" t="s">
        <v>5201</v>
      </c>
      <c r="B20" s="35" t="s">
        <v>5202</v>
      </c>
    </row>
    <row r="21" customFormat="false" ht="15" hidden="false" customHeight="false" outlineLevel="0" collapsed="false">
      <c r="A21" s="34" t="s">
        <v>5203</v>
      </c>
      <c r="B21" s="35" t="s">
        <v>5204</v>
      </c>
    </row>
    <row r="22" customFormat="false" ht="15" hidden="false" customHeight="false" outlineLevel="0" collapsed="false">
      <c r="A22" s="34" t="s">
        <v>5205</v>
      </c>
      <c r="B22" s="35" t="s">
        <v>5206</v>
      </c>
    </row>
    <row r="23" customFormat="false" ht="15" hidden="false" customHeight="false" outlineLevel="0" collapsed="false">
      <c r="A23" s="34" t="s">
        <v>5207</v>
      </c>
      <c r="B23" s="35" t="s">
        <v>5208</v>
      </c>
    </row>
    <row r="24" customFormat="false" ht="15" hidden="false" customHeight="false" outlineLevel="0" collapsed="false">
      <c r="A24" s="41" t="s">
        <v>5209</v>
      </c>
      <c r="B24" s="42" t="n">
        <v>100</v>
      </c>
    </row>
    <row r="25" customFormat="false" ht="15" hidden="false" customHeight="false" outlineLevel="0" collapsed="false">
      <c r="A25" s="43" t="s">
        <v>5210</v>
      </c>
      <c r="B25" s="42" t="n">
        <v>7.2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5211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5212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5213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5214</v>
      </c>
      <c r="B31" s="47" t="s">
        <v>5215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5216</v>
      </c>
      <c r="B33" s="50"/>
      <c r="C33" s="51"/>
      <c r="D33" s="50" t="s">
        <v>5217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5218</v>
      </c>
      <c r="B35" s="52" t="n">
        <v>86</v>
      </c>
      <c r="D35" s="53" t="s">
        <v>5219</v>
      </c>
      <c r="E35" s="54" t="n">
        <v>14</v>
      </c>
    </row>
    <row r="36" s="57" customFormat="true" ht="15" hidden="false" customHeight="true" outlineLevel="0" collapsed="false">
      <c r="A36" s="55" t="s">
        <v>5220</v>
      </c>
      <c r="B36" s="35" t="n">
        <v>85</v>
      </c>
      <c r="C36" s="51"/>
      <c r="D36" s="56" t="s">
        <v>5221</v>
      </c>
      <c r="E36" s="35" t="n">
        <v>27</v>
      </c>
    </row>
    <row r="37" s="57" customFormat="true" ht="15" hidden="false" customHeight="true" outlineLevel="0" collapsed="false">
      <c r="A37" s="55" t="s">
        <v>5222</v>
      </c>
      <c r="B37" s="35" t="n">
        <v>7.2</v>
      </c>
      <c r="C37" s="51"/>
      <c r="D37" s="56" t="s">
        <v>5223</v>
      </c>
      <c r="E37" s="35" t="n">
        <v>3.8</v>
      </c>
    </row>
    <row r="38" s="57" customFormat="true" ht="15" hidden="false" customHeight="true" outlineLevel="0" collapsed="false">
      <c r="A38" s="55" t="s">
        <v>5224</v>
      </c>
      <c r="B38" s="35" t="n">
        <v>0.15</v>
      </c>
      <c r="C38" s="51"/>
      <c r="D38" s="56" t="s">
        <v>5224</v>
      </c>
      <c r="E38" s="35" t="n">
        <v>0.25</v>
      </c>
    </row>
    <row r="39" s="57" customFormat="true" ht="15" hidden="false" customHeight="true" outlineLevel="0" collapsed="false">
      <c r="A39" s="56" t="s">
        <v>5225</v>
      </c>
      <c r="B39" s="35" t="s">
        <v>5226</v>
      </c>
      <c r="C39" s="51"/>
      <c r="D39" s="56" t="s">
        <v>5225</v>
      </c>
      <c r="E39" s="35" t="s">
        <v>5227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/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 t="n">
        <v>5</v>
      </c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 t="n">
        <v>3</v>
      </c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 t="n">
        <v>3</v>
      </c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4</v>
      </c>
      <c r="C57" s="51"/>
      <c r="D57" s="19" t="s">
        <v>5242</v>
      </c>
      <c r="E57" s="61" t="n">
        <v>2</v>
      </c>
    </row>
    <row r="58" s="17" customFormat="true" ht="15" hidden="false" customHeight="false" outlineLevel="0" collapsed="false">
      <c r="A58" s="34" t="s">
        <v>5243</v>
      </c>
      <c r="B58" s="62" t="n">
        <v>4</v>
      </c>
      <c r="C58" s="51"/>
      <c r="D58" s="26" t="s">
        <v>5243</v>
      </c>
      <c r="E58" s="62" t="n">
        <v>5</v>
      </c>
    </row>
    <row r="59" s="17" customFormat="true" ht="15" hidden="false" customHeight="false" outlineLevel="0" collapsed="false">
      <c r="A59" s="34" t="s">
        <v>5244</v>
      </c>
      <c r="B59" s="62"/>
      <c r="C59" s="51"/>
      <c r="D59" s="26" t="s">
        <v>5244</v>
      </c>
      <c r="E59" s="62"/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 t="n">
        <v>2</v>
      </c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 t="n">
        <v>5</v>
      </c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 t="n">
        <v>2</v>
      </c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3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3</v>
      </c>
      <c r="C73" s="51"/>
      <c r="D73" s="19" t="s">
        <v>5254</v>
      </c>
      <c r="E73" s="61" t="n">
        <v>2</v>
      </c>
    </row>
    <row r="74" s="17" customFormat="true" ht="15" hidden="false" customHeight="false" outlineLevel="0" collapsed="false">
      <c r="A74" s="34" t="s">
        <v>5255</v>
      </c>
      <c r="B74" s="62" t="n">
        <v>4</v>
      </c>
      <c r="C74" s="51"/>
      <c r="D74" s="26" t="s">
        <v>5255</v>
      </c>
      <c r="E74" s="62" t="n">
        <v>5</v>
      </c>
    </row>
    <row r="75" s="17" customFormat="true" ht="15" hidden="false" customHeight="false" outlineLevel="0" collapsed="false">
      <c r="A75" s="34" t="s">
        <v>5256</v>
      </c>
      <c r="B75" s="62" t="n">
        <v>2</v>
      </c>
      <c r="C75" s="51"/>
      <c r="D75" s="26" t="s">
        <v>5256</v>
      </c>
      <c r="E75" s="62" t="n">
        <v>2</v>
      </c>
    </row>
    <row r="76" s="17" customFormat="true" ht="15" hidden="false" customHeight="false" outlineLevel="0" collapsed="false">
      <c r="A76" s="34" t="s">
        <v>5257</v>
      </c>
      <c r="B76" s="62" t="n">
        <v>2</v>
      </c>
      <c r="C76" s="51"/>
      <c r="D76" s="26" t="s">
        <v>5257</v>
      </c>
      <c r="E76" s="62"/>
    </row>
    <row r="77" s="17" customFormat="true" ht="15" hidden="false" customHeight="false" outlineLevel="0" collapsed="false">
      <c r="A77" s="34" t="s">
        <v>5258</v>
      </c>
      <c r="B77" s="62" t="n">
        <v>2</v>
      </c>
      <c r="C77" s="51"/>
      <c r="D77" s="26" t="s">
        <v>5258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/>
      <c r="C82" s="51"/>
      <c r="D82" s="26" t="s">
        <v>5261</v>
      </c>
      <c r="E82" s="62"/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 t="n">
        <v>4</v>
      </c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 t="n">
        <v>3</v>
      </c>
    </row>
    <row r="85" s="17" customFormat="true" ht="15" hidden="false" customHeight="false" outlineLevel="0" collapsed="false">
      <c r="A85" s="34" t="s">
        <v>5264</v>
      </c>
      <c r="B85" s="62" t="n">
        <v>2</v>
      </c>
      <c r="C85" s="51"/>
      <c r="D85" s="26" t="s">
        <v>5264</v>
      </c>
      <c r="E85" s="62" t="n">
        <v>3</v>
      </c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/>
    </row>
    <row r="87" s="17" customFormat="true" ht="15" hidden="false" customHeight="false" outlineLevel="0" collapsed="false">
      <c r="A87" s="34" t="s">
        <v>5266</v>
      </c>
      <c r="B87" s="62" t="n">
        <v>1</v>
      </c>
      <c r="C87" s="51"/>
      <c r="D87" s="26" t="s">
        <v>5266</v>
      </c>
      <c r="E87" s="62" t="n">
        <v>1</v>
      </c>
    </row>
    <row r="88" s="17" customFormat="true" ht="15" hidden="false" customHeight="false" outlineLevel="0" collapsed="false">
      <c r="A88" s="34" t="s">
        <v>5267</v>
      </c>
      <c r="B88" s="62" t="n">
        <v>1</v>
      </c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4087</v>
      </c>
      <c r="B97" s="79" t="str">
        <f aca="false">IF(A97="NEWCOD",IF(ISBLANK(G97),"renseigner le champ 'Nouveau taxon'",G97),VLOOKUP(A97,'Ref Taxo'!A:B,2,0))</f>
        <v>Rhynchostegium riparioides</v>
      </c>
      <c r="C97" s="80" t="n">
        <f aca="false">IF(A97="NEWCOD",IF(ISBLANK(H97),"NoCod",H97),VLOOKUP(A97,'Ref Taxo'!A:D,4,0))</f>
        <v>1268</v>
      </c>
      <c r="D97" s="81" t="n">
        <v>0.06</v>
      </c>
      <c r="E97" s="82" t="n">
        <v>0.01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1009</v>
      </c>
      <c r="B98" s="79" t="str">
        <f aca="false">IF(A98="NEWCOD",IF(ISBLANK(G98),"renseigner le champ 'Nouveau taxon'",G98),VLOOKUP(A98,'Ref Taxo'!A:B,2,0))</f>
        <v>Chiloscyphus polyanthos</v>
      </c>
      <c r="C98" s="80" t="n">
        <f aca="false">IF(A98="NEWCOD",IF(ISBLANK(H98),"NoCod",H98),VLOOKUP(A98,'Ref Taxo'!A:D,4,0))</f>
        <v>1186</v>
      </c>
      <c r="D98" s="81" t="n">
        <v>0.01</v>
      </c>
      <c r="E98" s="82" t="n">
        <v>0.01</v>
      </c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2095</v>
      </c>
      <c r="B99" s="79" t="str">
        <f aca="false">IF(A99="NEWCOD",IF(ISBLANK(G99),"renseigner le champ 'Nouveau taxon'",G99),VLOOKUP(A99,'Ref Taxo'!A:B,2,0))</f>
        <v>Gongrosira</v>
      </c>
      <c r="C99" s="80" t="n">
        <f aca="false">IF(A99="NEWCOD",IF(ISBLANK(H99),"NoCod",H99),VLOOKUP(A99,'Ref Taxo'!A:D,4,0))</f>
        <v>30105</v>
      </c>
      <c r="D99" s="81" t="n">
        <v>0.03</v>
      </c>
      <c r="E99" s="82" t="n">
        <v>0.01</v>
      </c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3314</v>
      </c>
      <c r="B100" s="79" t="str">
        <f aca="false">IF(A100="NEWCOD",IF(ISBLANK(G100),"renseigner le champ 'Nouveau taxon'",G100),VLOOKUP(A100,'Ref Taxo'!A:B,2,0))</f>
        <v>Paralemanea </v>
      </c>
      <c r="C100" s="80" t="n">
        <f aca="false">IF(A100="NEWCOD",IF(ISBLANK(H100),"NoCod",H100),VLOOKUP(A100,'Ref Taxo'!A:D,4,0))</f>
        <v>31566</v>
      </c>
      <c r="D100" s="81" t="n">
        <v>0.01</v>
      </c>
      <c r="E100" s="82" t="n">
        <v>0</v>
      </c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2193</v>
      </c>
      <c r="B101" s="79" t="str">
        <f aca="false">IF(A101="NEWCOD",IF(ISBLANK(G101),"renseigner le champ 'Nouveau taxon'",G101),VLOOKUP(A101,'Ref Taxo'!A:B,2,0))</f>
        <v>Heribaudiella</v>
      </c>
      <c r="C101" s="80" t="n">
        <f aca="false">IF(A101="NEWCOD",IF(ISBLANK(H101),"NoCod",H101),VLOOKUP(A101,'Ref Taxo'!A:D,4,0))</f>
        <v>6196</v>
      </c>
      <c r="D101" s="81" t="n">
        <v>0.02</v>
      </c>
      <c r="E101" s="82" t="n">
        <v>0.01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3450</v>
      </c>
      <c r="B102" s="79" t="str">
        <f aca="false">IF(A102="NEWCOD",IF(ISBLANK(G102),"renseigner le champ 'Nouveau taxon'",G102),VLOOKUP(A102,'Ref Taxo'!A:B,2,0))</f>
        <v>Phormidium</v>
      </c>
      <c r="C102" s="80" t="n">
        <f aca="false">IF(A102="NEWCOD",IF(ISBLANK(H102),"NoCod",H102),VLOOKUP(A102,'Ref Taxo'!A:D,4,0))</f>
        <v>6414</v>
      </c>
      <c r="D102" s="81" t="n">
        <v>0.02</v>
      </c>
      <c r="E102" s="82" t="n">
        <v>0.01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1982</v>
      </c>
      <c r="B103" s="79" t="str">
        <f aca="false">IF(A103="NEWCOD",IF(ISBLANK(G103),"renseigner le champ 'Nouveau taxon'",G103),VLOOKUP(A103,'Ref Taxo'!A:B,2,0))</f>
        <v>Fontinalis squamosa</v>
      </c>
      <c r="C103" s="80" t="n">
        <f aca="false">IF(A103="NEWCOD",IF(ISBLANK(H103),"NoCod",H103),VLOOKUP(A103,'Ref Taxo'!A:D,4,0))</f>
        <v>1312</v>
      </c>
      <c r="D103" s="81" t="n">
        <v>0.01</v>
      </c>
      <c r="E103" s="82" t="n">
        <v>0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1371</v>
      </c>
      <c r="B104" s="79" t="str">
        <f aca="false">IF(A104="NEWCOD",IF(ISBLANK(G104),"renseigner le champ 'Nouveau taxon'",G104),VLOOKUP(A104,'Ref Taxo'!A:B,2,0))</f>
        <v>Dermatocarpon weberi</v>
      </c>
      <c r="C104" s="80" t="n">
        <f aca="false">IF(A104="NEWCOD",IF(ISBLANK(H104),"NoCod",H104),VLOOKUP(A104,'Ref Taxo'!A:D,4,0))</f>
        <v>10217</v>
      </c>
      <c r="D104" s="81" t="n">
        <v>0.01</v>
      </c>
      <c r="E104" s="82" t="n">
        <v>0</v>
      </c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1231</v>
      </c>
      <c r="B105" s="79" t="str">
        <f aca="false">IF(A105="NEWCOD",IF(ISBLANK(G105),"renseigner le champ 'Nouveau taxon'",G105),VLOOKUP(A105,'Ref Taxo'!A:B,2,0))</f>
        <v>Cratoneuron filicinum</v>
      </c>
      <c r="C105" s="80" t="n">
        <f aca="false">IF(A105="NEWCOD",IF(ISBLANK(H105),"NoCod",H105),VLOOKUP(A105,'Ref Taxo'!A:D,4,0))</f>
        <v>1233</v>
      </c>
      <c r="D105" s="81" t="n">
        <v>0.01</v>
      </c>
      <c r="E105" s="82" t="n">
        <v>0.01</v>
      </c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1906</v>
      </c>
      <c r="B106" s="79" t="str">
        <f aca="false">IF(A106="NEWCOD",IF(ISBLANK(G106),"renseigner le champ 'Nouveau taxon'",G106),VLOOKUP(A106,'Ref Taxo'!A:B,2,0))</f>
        <v>Fissidens crassipes</v>
      </c>
      <c r="C106" s="80" t="n">
        <f aca="false">IF(A106="NEWCOD",IF(ISBLANK(H106),"NoCod",H106),VLOOKUP(A106,'Ref Taxo'!A:D,4,0))</f>
        <v>1294</v>
      </c>
      <c r="D106" s="81" t="n">
        <v>0.01</v>
      </c>
      <c r="E106" s="82" t="n">
        <v>0</v>
      </c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1443</v>
      </c>
      <c r="B107" s="79" t="str">
        <f aca="false">IF(A107="NEWCOD",IF(ISBLANK(G107),"renseigner le champ 'Nouveau taxon'",G107),VLOOKUP(A107,'Ref Taxo'!A:B,2,0))</f>
        <v>Dichodontium pellucidum</v>
      </c>
      <c r="C107" s="80" t="n">
        <f aca="false">IF(A107="NEWCOD",IF(ISBLANK(H107),"NoCod",H107),VLOOKUP(A107,'Ref Taxo'!A:D,4,0))</f>
        <v>1278</v>
      </c>
      <c r="D107" s="81" t="n">
        <v>0.01</v>
      </c>
      <c r="E107" s="82" t="n">
        <v>0</v>
      </c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470</v>
      </c>
      <c r="B108" s="79" t="str">
        <f aca="false">IF(A108="NEWCOD",IF(ISBLANK(G108),"renseigner le champ 'Nouveau taxon'",G108),VLOOKUP(A108,'Ref Taxo'!A:B,2,0))</f>
        <v>Brachythecium rivulare</v>
      </c>
      <c r="C108" s="80" t="n">
        <f aca="false">IF(A108="NEWCOD",IF(ISBLANK(H108),"NoCod",H108),VLOOKUP(A108,'Ref Taxo'!A:D,4,0))</f>
        <v>1260</v>
      </c>
      <c r="D108" s="81" t="n">
        <v>0.01</v>
      </c>
      <c r="E108" s="82" t="n">
        <v>0</v>
      </c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2282</v>
      </c>
      <c r="B109" s="79" t="str">
        <f aca="false">IF(A109="NEWCOD",IF(ISBLANK(G109),"renseigner le champ 'Nouveau taxon'",G109),VLOOKUP(A109,'Ref Taxo'!A:B,2,0))</f>
        <v>Hygrohypnum luridum</v>
      </c>
      <c r="C109" s="80" t="n">
        <f aca="false">IF(A109="NEWCOD",IF(ISBLANK(H109),"NoCod",H109),VLOOKUP(A109,'Ref Taxo'!A:D,4,0))</f>
        <v>1240</v>
      </c>
      <c r="D109" s="81" t="n">
        <v>0.01</v>
      </c>
      <c r="E109" s="82" t="n">
        <v>0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3199</v>
      </c>
      <c r="B110" s="79" t="str">
        <f aca="false">IF(A110="NEWCOD",IF(ISBLANK(G110),"renseigner le champ 'Nouveau taxon'",G110),VLOOKUP(A110,'Ref Taxo'!A:B,2,0))</f>
        <v>Nostoc</v>
      </c>
      <c r="C110" s="80" t="n">
        <f aca="false">IF(A110="NEWCOD",IF(ISBLANK(H110),"NoCod",H110),VLOOKUP(A110,'Ref Taxo'!A:D,4,0))</f>
        <v>1105</v>
      </c>
      <c r="D110" s="81" t="n">
        <v>0.01</v>
      </c>
      <c r="E110" s="82" t="n">
        <v>0</v>
      </c>
      <c r="F110" s="82" t="s">
        <v>5280</v>
      </c>
      <c r="G110" s="85"/>
      <c r="H110" s="86"/>
    </row>
    <row r="111" customFormat="false" ht="15" hidden="false" customHeight="false" outlineLevel="0" collapsed="false">
      <c r="A111" s="78"/>
      <c r="B111" s="79" t="e">
        <f aca="false">IF(A111="NEWCOD",IF(ISBLANK(G111),"renseigner le champ 'Nouveau taxon'",G111),VLOOKUP(A111,'Ref Taxo'!A:B,2,0))</f>
        <v>#N/A</v>
      </c>
      <c r="C111" s="80" t="e">
        <f aca="false">IF(A111="NEWCOD",IF(ISBLANK(H111),"NoCod",H111),VLOOKUP(A111,'Ref Taxo'!A:D,4,0))</f>
        <v>#N/A</v>
      </c>
      <c r="D111" s="81"/>
      <c r="E111" s="82"/>
      <c r="F111" s="82" t="s">
        <v>5280</v>
      </c>
      <c r="G111" s="85"/>
      <c r="H111" s="86"/>
    </row>
    <row r="112" customFormat="false" ht="15" hidden="false" customHeight="false" outlineLevel="0" collapsed="false">
      <c r="A112" s="78"/>
      <c r="B112" s="79" t="e">
        <f aca="false">IF(A112="NEWCOD",IF(ISBLANK(G112),"renseigner le champ 'Nouveau taxon'",G112),VLOOKUP(A112,'Ref Taxo'!A:B,2,0))</f>
        <v>#N/A</v>
      </c>
      <c r="C112" s="80" t="e">
        <f aca="false">IF(A112="NEWCOD",IF(ISBLANK(H112),"NoCod",H112),VLOOKUP(A112,'Ref Taxo'!A:D,4,0))</f>
        <v>#N/A</v>
      </c>
      <c r="D112" s="81"/>
      <c r="E112" s="82"/>
      <c r="F112" s="82" t="s">
        <v>5280</v>
      </c>
      <c r="G112" s="85"/>
      <c r="H112" s="86"/>
    </row>
    <row r="113" customFormat="false" ht="15" hidden="false" customHeight="false" outlineLevel="0" collapsed="false">
      <c r="A113" s="78"/>
      <c r="B113" s="79" t="e">
        <f aca="false">IF(A113="NEWCOD",IF(ISBLANK(G113),"renseigner le champ 'Nouveau taxon'",G113),VLOOKUP(A113,'Ref Taxo'!A:B,2,0))</f>
        <v>#N/A</v>
      </c>
      <c r="C113" s="80" t="e">
        <f aca="false">IF(A113="NEWCOD",IF(ISBLANK(H113),"NoCod",H113),VLOOKUP(A113,'Ref Taxo'!A:D,4,0))</f>
        <v>#N/A</v>
      </c>
      <c r="D113" s="81"/>
      <c r="E113" s="82"/>
      <c r="F113" s="82" t="s">
        <v>5280</v>
      </c>
      <c r="G113" s="85"/>
      <c r="H113" s="86"/>
    </row>
    <row r="114" customFormat="false" ht="15" hidden="false" customHeight="false" outlineLevel="0" collapsed="false">
      <c r="A114" s="78"/>
      <c r="B114" s="79" t="e">
        <f aca="false">IF(A114="NEWCOD",IF(ISBLANK(G114),"renseigner le champ 'Nouveau taxon'",G114),VLOOKUP(A114,'Ref Taxo'!A:B,2,0))</f>
        <v>#N/A</v>
      </c>
      <c r="C114" s="80" t="e">
        <f aca="false">IF(A114="NEWCOD",IF(ISBLANK(H114),"NoCod",H114),VLOOKUP(A114,'Ref Taxo'!A:D,4,0))</f>
        <v>#N/A</v>
      </c>
      <c r="D114" s="81"/>
      <c r="E114" s="82"/>
      <c r="F114" s="82" t="s">
        <v>5280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5280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5280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5280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5280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5280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5280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5280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5280</v>
      </c>
      <c r="G537" s="85"/>
      <c r="H537" s="86"/>
    </row>
    <row r="538" customFormat="false" ht="15" hidden="false" customHeight="false" outlineLevel="0" collapsed="false">
      <c r="A538" s="78"/>
      <c r="B538" s="79" t="e">
        <f aca="false">IF(A538="NEWCOD",IF(ISBLANK(G538),"renseigner le champ 'Nouveau taxon'",G538),VLOOKUP(A538,'Ref Taxo'!A:B,2,0))</f>
        <v>#N/A</v>
      </c>
      <c r="C538" s="80" t="e">
        <f aca="false">IF(A538="NEWCOD",IF(ISBLANK(H538),"NoCod",H538),VLOOKUP(A538,'Ref Taxo'!A:D,4,0))</f>
        <v>#N/A</v>
      </c>
      <c r="D538" s="81"/>
      <c r="E538" s="82"/>
      <c r="F538" s="82" t="s">
        <v>5280</v>
      </c>
      <c r="G538" s="85"/>
      <c r="H538" s="86"/>
    </row>
    <row r="539" customFormat="false" ht="15" hidden="false" customHeight="false" outlineLevel="0" collapsed="false">
      <c r="A539" s="78"/>
      <c r="B539" s="79" t="e">
        <f aca="false">IF(A539="NEWCOD",IF(ISBLANK(G539),"renseigner le champ 'Nouveau taxon'",G539),VLOOKUP(A539,'Ref Taxo'!A:B,2,0))</f>
        <v>#N/A</v>
      </c>
      <c r="C539" s="80" t="e">
        <f aca="false">IF(A539="NEWCOD",IF(ISBLANK(H539),"NoCod",H539),VLOOKUP(A539,'Ref Taxo'!A:D,4,0))</f>
        <v>#N/A</v>
      </c>
      <c r="D539" s="81"/>
      <c r="E539" s="82"/>
      <c r="F539" s="82" t="s">
        <v>5280</v>
      </c>
      <c r="G539" s="87"/>
      <c r="H539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5281</v>
      </c>
      <c r="B1" s="89" t="s">
        <v>5282</v>
      </c>
      <c r="C1" s="89" t="s">
        <v>5283</v>
      </c>
      <c r="D1" s="89" t="s">
        <v>5278</v>
      </c>
      <c r="E1" s="89" t="s">
        <v>5284</v>
      </c>
      <c r="F1" s="89" t="s">
        <v>5285</v>
      </c>
      <c r="G1" s="89" t="s">
        <v>5286</v>
      </c>
      <c r="H1" s="90" t="s">
        <v>5287</v>
      </c>
      <c r="I1" s="89" t="s">
        <v>5288</v>
      </c>
      <c r="J1" s="89" t="s">
        <v>5289</v>
      </c>
    </row>
    <row r="2" customFormat="false" ht="15" hidden="false" customHeight="false" outlineLevel="0" collapsed="false">
      <c r="A2" s="91" t="s">
        <v>5290</v>
      </c>
      <c r="B2" s="91" t="s">
        <v>5291</v>
      </c>
      <c r="C2" s="91" t="s">
        <v>5292</v>
      </c>
      <c r="D2" s="92" t="s">
        <v>5293</v>
      </c>
      <c r="E2" s="91" t="s">
        <v>5294</v>
      </c>
      <c r="F2" s="93" t="s">
        <v>5295</v>
      </c>
      <c r="G2" s="94" t="n">
        <v>43010</v>
      </c>
      <c r="H2" s="95" t="s">
        <v>5296</v>
      </c>
      <c r="I2" s="91" t="s">
        <v>5297</v>
      </c>
      <c r="J2" s="91"/>
    </row>
    <row r="3" customFormat="false" ht="74.25" hidden="false" customHeight="true" outlineLevel="0" collapsed="false">
      <c r="A3" s="96" t="s">
        <v>5290</v>
      </c>
      <c r="B3" s="96" t="s">
        <v>5291</v>
      </c>
      <c r="C3" s="96" t="s">
        <v>5292</v>
      </c>
      <c r="D3" s="97" t="s">
        <v>5293</v>
      </c>
      <c r="E3" s="96" t="s">
        <v>5294</v>
      </c>
      <c r="F3" s="98" t="s">
        <v>5298</v>
      </c>
      <c r="G3" s="99" t="n">
        <v>43034</v>
      </c>
      <c r="H3" s="100" t="s">
        <v>5299</v>
      </c>
      <c r="I3" s="96" t="s">
        <v>5297</v>
      </c>
      <c r="J3" s="96"/>
    </row>
    <row r="4" customFormat="false" ht="97.5" hidden="false" customHeight="true" outlineLevel="0" collapsed="false">
      <c r="A4" s="91" t="s">
        <v>5290</v>
      </c>
      <c r="B4" s="91" t="s">
        <v>5291</v>
      </c>
      <c r="C4" s="91" t="s">
        <v>5292</v>
      </c>
      <c r="D4" s="92" t="s">
        <v>5293</v>
      </c>
      <c r="E4" s="91" t="s">
        <v>5294</v>
      </c>
      <c r="F4" s="93" t="s">
        <v>5300</v>
      </c>
      <c r="G4" s="94" t="n">
        <v>43060</v>
      </c>
      <c r="H4" s="101" t="s">
        <v>5301</v>
      </c>
      <c r="I4" s="91" t="s">
        <v>5297</v>
      </c>
      <c r="J4" s="91"/>
    </row>
    <row r="5" customFormat="false" ht="15" hidden="false" customHeight="false" outlineLevel="0" collapsed="false">
      <c r="A5" s="102" t="s">
        <v>5290</v>
      </c>
      <c r="B5" s="102" t="s">
        <v>5291</v>
      </c>
      <c r="C5" s="102" t="s">
        <v>5292</v>
      </c>
      <c r="D5" s="102" t="s">
        <v>5293</v>
      </c>
      <c r="E5" s="102" t="s">
        <v>5294</v>
      </c>
      <c r="F5" s="103" t="s">
        <v>5302</v>
      </c>
      <c r="G5" s="104" t="n">
        <v>43423</v>
      </c>
      <c r="H5" s="105" t="s">
        <v>5303</v>
      </c>
      <c r="I5" s="102" t="s">
        <v>5297</v>
      </c>
      <c r="J5" s="105"/>
    </row>
    <row r="6" customFormat="false" ht="35.05" hidden="false" customHeight="false" outlineLevel="0" collapsed="false">
      <c r="A6" s="102" t="s">
        <v>5290</v>
      </c>
      <c r="B6" s="102" t="s">
        <v>5291</v>
      </c>
      <c r="C6" s="102" t="s">
        <v>5292</v>
      </c>
      <c r="D6" s="102" t="s">
        <v>5293</v>
      </c>
      <c r="E6" s="102" t="s">
        <v>5294</v>
      </c>
      <c r="F6" s="103" t="s">
        <v>5304</v>
      </c>
      <c r="G6" s="104" t="n">
        <v>43496</v>
      </c>
      <c r="H6" s="105" t="s">
        <v>5305</v>
      </c>
      <c r="I6" s="102" t="s">
        <v>5297</v>
      </c>
      <c r="J6" s="105"/>
    </row>
    <row r="7" customFormat="false" ht="23.85" hidden="false" customHeight="false" outlineLevel="0" collapsed="false">
      <c r="A7" s="102" t="s">
        <v>5290</v>
      </c>
      <c r="B7" s="102" t="s">
        <v>5291</v>
      </c>
      <c r="C7" s="102" t="s">
        <v>5292</v>
      </c>
      <c r="D7" s="102" t="s">
        <v>5293</v>
      </c>
      <c r="E7" s="102" t="s">
        <v>5294</v>
      </c>
      <c r="F7" s="103" t="s">
        <v>5306</v>
      </c>
      <c r="G7" s="104" t="n">
        <v>43630</v>
      </c>
      <c r="H7" s="105" t="s">
        <v>5307</v>
      </c>
      <c r="I7" s="102" t="s">
        <v>5308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COURT Elisabeth</cp:lastModifiedBy>
  <cp:lastPrinted>2017-08-03T14:39:23Z</cp:lastPrinted>
  <dcterms:modified xsi:type="dcterms:W3CDTF">2024-04-09T14:06:23Z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