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<sst xmlns="http://schemas.openxmlformats.org/spreadsheetml/2006/main" count="6493" uniqueCount="5310">
  <si>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</si>
  <si>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</si>
  <si>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</si>
  <si>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</si>
  <si>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</si>
  <si>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</si>
  <si>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</si>
  <si>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</si>
  <si>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</si>
  <si>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</si>
  <si>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</si>
  <si>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</si>
  <si>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</si>
  <si>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</si>
  <si>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</si>
  <si>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</si>
  <si>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</si>
  <si>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</si>
  <si>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</si>
  <si>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</si>
  <si>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</si>
  <si>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</si>
  <si>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</si>
  <si>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</si>
  <si>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</si>
  <si>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</si>
  <si>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</si>
  <si>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</si>
  <si>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</si>
  <si>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</si>
  <si>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</si>
  <si>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</si>
  <si>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</si>
  <si>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</si>
  <si>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</si>
  <si>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</si>
  <si>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</si>
  <si>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</si>
  <si>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</si>
  <si>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</si>
  <si>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</si>
  <si>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</si>
  <si>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</si>
  <si>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</si>
  <si>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</si>
  <si>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</si>
  <si>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</si>
  <si>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</si>
  <si>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</si>
  <si>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</si>
  <si>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</si>
  <si>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</si>
  <si>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</si>
  <si>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</si>
  <si>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</si>
  <si>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</si>
  <si>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</si>
  <si>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</si>
  <si>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</si>
  <si>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</si>
  <si>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</si>
  <si>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</si>
  <si>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</si>
  <si>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</si>
  <si>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</si>
  <si>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</si>
  <si>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</si>
  <si>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</si>
  <si>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</si>
  <si>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</si>
  <si>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</si>
  <si>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</si>
  <si>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</si>
  <si>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</si>
  <si>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</si>
  <si>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</si>
  <si>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</si>
  <si>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</si>
  <si>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</si>
  <si>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</si>
  <si>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</si>
  <si>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</si>
  <si>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</si>
  <si>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</si>
  <si>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</si>
  <si>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</si>
  <si>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</si>
  <si>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</si>
  <si>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</si>
  <si>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</si>
  <si>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</si>
  <si>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</si>
  <si>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</si>
  <si>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</si>
  <si>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</si>
  <si>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</si>
  <si>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</si>
  <si>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</si>
  <si>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</si>
  <si>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</si>
  <si>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</si>
  <si>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</si>
  <si>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</si>
  <si>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</si>
  <si>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</si>
  <si>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</si>
  <si>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</si>
  <si>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</si>
  <si>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</si>
  <si>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</si>
  <si>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</si>
  <si>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</si>
  <si>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</si>
  <si>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</si>
  <si>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</si>
  <si>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</si>
  <si>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</si>
  <si>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</si>
  <si>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</si>
  <si>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</si>
  <si>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</si>
  <si>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</si>
  <si>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</si>
  <si>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</si>
  <si>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</si>
  <si>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</si>
  <si>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</si>
  <si>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</si>
  <si>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</si>
  <si>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</si>
  <si>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</si>
  <si>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</si>
  <si>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</si>
  <si>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</si>
  <si>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</si>
  <si>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</si>
  <si>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</si>
  <si>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</si>
  <si>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</si>
  <si>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</si>
  <si>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</si>
  <si>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</si>
  <si>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</si>
  <si>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</si>
  <si>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</si>
  <si>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</si>
  <si>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</si>
  <si>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</si>
  <si>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</si>
  <si>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</si>
  <si>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</si>
  <si>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</si>
  <si>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</si>
  <si>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</si>
  <si>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</si>
  <si>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</si>
  <si>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</si>
  <si>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</si>
  <si>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</si>
  <si>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</si>
  <si>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</si>
  <si>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</si>
  <si>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</si>
  <si>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</si>
  <si>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</si>
  <si>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</si>
  <si>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</si>
  <si>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</si>
  <si>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</si>
  <si>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</si>
  <si>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</si>
  <si>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</si>
  <si>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</si>
  <si>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</si>
  <si>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</si>
  <si>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</si>
  <si>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</si>
  <si>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</si>
  <si>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</si>
  <si>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</si>
  <si>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</si>
  <si>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</si>
  <si>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</si>
  <si>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</si>
  <si>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</si>
  <si>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</si>
  <si>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</si>
  <si>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</si>
  <si>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</si>
  <si>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</si>
  <si>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</si>
  <si>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</si>
  <si>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</si>
  <si>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</si>
  <si>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</si>
  <si>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</si>
  <si>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</si>
  <si>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</si>
  <si>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</si>
  <si>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</si>
  <si>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</si>
  <si>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</si>
  <si>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</si>
  <si>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</si>
  <si>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</si>
  <si>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</si>
  <si>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</si>
  <si>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</si>
  <si>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</si>
  <si>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</si>
  <si>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</si>
  <si>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</si>
  <si>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</si>
  <si>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</si>
  <si>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</si>
  <si>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</si>
  <si>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</si>
  <si>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</si>
  <si>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</si>
  <si>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</si>
  <si>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</si>
  <si>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</si>
  <si>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</si>
  <si>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</si>
  <si>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</si>
  <si>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</si>
  <si>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</si>
  <si>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</si>
  <si>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</si>
  <si>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</si>
  <si>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</si>
  <si>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</si>
  <si>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</si>
  <si>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</si>
  <si>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</si>
  <si>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</si>
  <si>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</si>
  <si>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</si>
  <si>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</si>
  <si>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</si>
  <si>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</si>
  <si>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</si>
  <si>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</si>
  <si>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</si>
  <si>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</si>
  <si>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</si>
  <si>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</si>
  <si>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</si>
  <si>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</si>
  <si>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</si>
  <si>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</si>
  <si>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</si>
  <si>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</si>
  <si>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</si>
  <si>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</si>
  <si>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</si>
  <si>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</si>
  <si>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</si>
  <si>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</si>
  <si>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</si>
  <si>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</si>
  <si>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</si>
  <si>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</si>
  <si>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</si>
  <si>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</si>
  <si>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</si>
  <si>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</si>
  <si>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</si>
  <si>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</si>
  <si>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</si>
  <si>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</si>
  <si>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</si>
  <si>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</si>
  <si>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</si>
  <si>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</si>
  <si>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</si>
  <si>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</si>
  <si>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</si>
  <si>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</si>
  <si>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</si>
  <si>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</si>
  <si>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</si>
  <si>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</si>
  <si>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</si>
  <si>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</si>
  <si>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</si>
  <si>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</si>
  <si>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</si>
  <si>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</si>
  <si>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</si>
  <si>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</si>
  <si>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</si>
  <si>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</si>
  <si>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</si>
  <si>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</si>
  <si>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</si>
  <si>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</si>
  <si>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</si>
  <si>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</si>
  <si>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</si>
  <si>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</si>
  <si>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</si>
  <si>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</si>
  <si>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</si>
  <si>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</si>
  <si>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</si>
  <si>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</si>
  <si>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</si>
  <si>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</si>
  <si>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</si>
  <si>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</si>
  <si>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</si>
  <si>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</si>
  <si>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</si>
  <si>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</si>
  <si>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</si>
  <si>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</si>
  <si>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</si>
  <si>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</si>
  <si>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</si>
  <si>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</si>
  <si>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</si>
  <si>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</si>
  <si>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</si>
  <si>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</si>
  <si>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</si>
  <si>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</si>
  <si>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</si>
  <si>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</si>
  <si>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</si>
  <si>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</si>
  <si>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</si>
  <si>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</si>
  <si>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</si>
  <si>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</si>
  <si>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</si>
  <si>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</si>
  <si>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</si>
  <si>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</si>
  <si>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</si>
  <si>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</si>
  <si>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</si>
  <si>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</si>
  <si>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</si>
  <si>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</si>
  <si>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</si>
  <si>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</si>
  <si>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</si>
  <si>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</si>
  <si>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</si>
  <si>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</si>
  <si>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</si>
  <si>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</si>
  <si>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</si>
  <si>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</si>
  <si>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</si>
  <si>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</si>
  <si>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</si>
  <si>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</si>
  <si>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</si>
  <si>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</si>
  <si>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</si>
  <si>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</si>
  <si>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</si>
  <si>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</si>
  <si>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</si>
  <si>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</si>
  <si>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</si>
  <si>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</si>
  <si>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</si>
  <si>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</si>
  <si>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</si>
  <si>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</si>
  <si>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</si>
  <si>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</si>
  <si>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</si>
  <si>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</si>
  <si>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</si>
  <si>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</si>
  <si>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</si>
  <si>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</si>
  <si>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</si>
  <si>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</si>
  <si>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</si>
  <si>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</si>
  <si>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</si>
  <si>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</si>
  <si>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</si>
  <si>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</si>
  <si>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</si>
  <si>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</si>
  <si>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</si>
  <si>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</si>
  <si>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</si>
  <si>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</si>
  <si>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</si>
  <si>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</si>
  <si>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</si>
  <si>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</si>
  <si>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</si>
  <si>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</si>
  <si>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</si>
  <si>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</si>
  <si>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</si>
  <si>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</si>
  <si>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</si>
  <si>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</si>
  <si>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</si>
  <si>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</si>
  <si>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</si>
  <si>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</si>
  <si>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</si>
  <si>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</si>
  <si>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</si>
  <si>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</si>
  <si>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</si>
  <si>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</si>
  <si>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</si>
  <si>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</si>
  <si>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</si>
  <si>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</si>
  <si>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</si>
  <si>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</si>
  <si>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</si>
  <si>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</si>
  <si>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</si>
  <si>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</si>
  <si>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</si>
  <si>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</si>
  <si>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</si>
  <si>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</si>
  <si>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</si>
  <si>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</si>
  <si>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</si>
  <si>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</si>
  <si>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</si>
  <si>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</si>
  <si>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</si>
  <si>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</si>
  <si>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</si>
  <si>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</si>
  <si>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</si>
  <si>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</si>
  <si>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</si>
  <si>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</si>
  <si>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</si>
  <si>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</si>
  <si>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</si>
  <si>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</si>
  <si>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</si>
  <si>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</si>
  <si>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</si>
  <si>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</si>
  <si>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</si>
  <si>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</si>
  <si>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</si>
  <si>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</si>
  <si>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</si>
  <si>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</si>
  <si>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</si>
  <si>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</si>
  <si>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</si>
  <si>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</si>
  <si>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</si>
  <si>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</si>
  <si>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</si>
  <si>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</si>
  <si>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</si>
  <si>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</si>
  <si>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</si>
  <si>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</si>
  <si>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</si>
  <si>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</si>
  <si>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</si>
  <si>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</si>
  <si>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</si>
  <si>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</si>
  <si>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</si>
  <si>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</si>
  <si>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</si>
  <si>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</si>
  <si>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</si>
  <si>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</si>
  <si>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</si>
  <si>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</si>
  <si>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</si>
  <si>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</si>
  <si>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</si>
  <si>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</si>
  <si>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</si>
  <si>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</si>
  <si>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</si>
  <si>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</si>
  <si>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</si>
  <si>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</si>
  <si>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</si>
  <si>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</si>
  <si>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</si>
  <si>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</si>
  <si>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</si>
  <si>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</si>
  <si>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</si>
  <si>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</si>
  <si>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</si>
  <si>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</si>
  <si>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</si>
  <si>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</si>
  <si>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</si>
  <si>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</si>
  <si>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</si>
  <si>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</si>
  <si>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</si>
  <si>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</si>
  <si>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</si>
  <si>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</si>
  <si>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</si>
  <si>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</si>
  <si>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</si>
  <si>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</si>
  <si>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</si>
  <si>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</si>
  <si>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</si>
  <si>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</si>
  <si>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</si>
  <si>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</si>
  <si>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</si>
  <si>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</si>
  <si>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</si>
  <si>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</si>
  <si>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</si>
  <si>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</si>
  <si>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</si>
  <si>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</si>
  <si>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</si>
  <si>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</si>
  <si>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</si>
  <si>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</si>
  <si>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</si>
  <si>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</si>
  <si>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</si>
  <si>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</si>
  <si>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</si>
  <si>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</si>
  <si>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</si>
  <si>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</si>
  <si>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</si>
  <si>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</si>
  <si>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</si>
  <si>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</si>
  <si>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</si>
  <si>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</si>
  <si>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</si>
  <si>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</si>
  <si>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</si>
  <si>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</si>
  <si>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</si>
  <si>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</si>
  <si>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</si>
  <si>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</si>
  <si>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</si>
  <si>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</si>
  <si>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</si>
  <si>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</si>
  <si>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</si>
  <si>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</si>
  <si>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</si>
  <si>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</si>
  <si>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</si>
  <si>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</si>
  <si>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</si>
  <si>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</si>
  <si>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</si>
  <si>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</si>
  <si>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</si>
  <si>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</si>
  <si>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</si>
  <si>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</si>
  <si>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</si>
  <si>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</si>
  <si>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</si>
  <si>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</si>
  <si>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</si>
  <si>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</si>
  <si>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</si>
  <si>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</si>
  <si>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</si>
  <si>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</si>
  <si>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</si>
  <si>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</si>
  <si>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</si>
  <si>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</si>
  <si>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</si>
  <si>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</si>
  <si>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</si>
  <si>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</si>
  <si>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</si>
  <si>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</si>
  <si>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</si>
  <si>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</si>
  <si>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</si>
  <si>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</si>
  <si>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</si>
  <si>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</si>
  <si>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</si>
  <si>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</si>
  <si>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</si>
  <si>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</si>
  <si>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</si>
  <si>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</si>
  <si>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</si>
  <si>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</si>
  <si>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</si>
  <si>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</si>
  <si>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</si>
  <si>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</si>
  <si>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</si>
  <si>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</si>
  <si>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</si>
  <si>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</si>
  <si>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</si>
  <si>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</si>
  <si>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</si>
  <si>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</si>
  <si>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</si>
  <si>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</si>
  <si>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</si>
  <si>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</si>
  <si>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</si>
  <si>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</si>
  <si>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</si>
  <si>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</si>
  <si>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</si>
  <si>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</si>
  <si>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</si>
  <si>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</si>
  <si>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</si>
  <si>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</si>
  <si>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</si>
  <si>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</si>
  <si>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</si>
  <si>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</si>
  <si>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</si>
  <si>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</si>
  <si>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</si>
  <si>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</si>
  <si>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</si>
  <si>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</si>
  <si>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</si>
  <si>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</si>
  <si>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</si>
  <si>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</si>
  <si>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</si>
  <si>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</si>
  <si>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</si>
  <si>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</si>
  <si>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</si>
  <si>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</si>
  <si>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</si>
  <si>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</si>
  <si>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</si>
  <si>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</si>
  <si>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</si>
  <si>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</si>
  <si>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</si>
  <si>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</si>
  <si>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</si>
  <si>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</si>
  <si>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</si>
  <si>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</si>
  <si>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</si>
  <si>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</si>
  <si>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</si>
  <si>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</si>
  <si>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</si>
  <si>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</si>
  <si>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</si>
  <si>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</si>
  <si>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</si>
  <si>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</si>
  <si>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</si>
  <si>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</si>
  <si>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</si>
  <si>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</si>
  <si>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</si>
  <si>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</si>
  <si>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</si>
  <si>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</si>
  <si>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</si>
  <si>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</si>
  <si>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</si>
  <si>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</si>
  <si>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</si>
  <si>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</si>
  <si>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</si>
  <si>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</si>
  <si>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</si>
  <si>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</si>
  <si>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</si>
  <si>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</si>
  <si>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</si>
  <si>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</si>
  <si>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</si>
  <si>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</si>
  <si>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</si>
  <si>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</si>
  <si>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</si>
  <si>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</si>
  <si>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</si>
  <si>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</si>
  <si>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</si>
  <si>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</si>
  <si>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</si>
  <si>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</si>
  <si>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</si>
  <si>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</si>
  <si>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</si>
  <si>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</si>
  <si>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</si>
  <si>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</si>
  <si>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</si>
  <si>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</si>
  <si>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</si>
  <si>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</si>
  <si>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</si>
  <si>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</si>
  <si>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</si>
  <si>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</si>
  <si>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</si>
  <si>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</si>
  <si>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</si>
  <si>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</si>
  <si>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</si>
  <si>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</si>
  <si>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</si>
  <si>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</si>
  <si>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</si>
  <si>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</si>
  <si>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</si>
  <si>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</si>
  <si>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</si>
  <si>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</si>
  <si>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</si>
  <si>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</si>
  <si>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</si>
  <si>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</si>
  <si>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</si>
  <si>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</si>
  <si>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</si>
  <si>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</si>
  <si>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</si>
  <si>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</si>
  <si>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</si>
  <si>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</si>
  <si>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</si>
  <si>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</si>
  <si>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</si>
  <si>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</si>
  <si>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</si>
  <si>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</si>
  <si>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</si>
  <si>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</si>
  <si>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</si>
  <si>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</si>
  <si>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</si>
  <si>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</si>
  <si>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</si>
  <si>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</si>
  <si>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</si>
  <si>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</si>
  <si>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</si>
  <si>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</si>
  <si>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</si>
  <si>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</si>
  <si>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</si>
  <si>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</si>
  <si>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</si>
  <si>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</si>
  <si>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</si>
  <si>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</si>
  <si>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</si>
  <si>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</si>
  <si>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</si>
  <si>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</si>
  <si>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</si>
  <si>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</si>
  <si>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</si>
  <si>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</si>
  <si>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</si>
  <si>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</si>
  <si>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</si>
  <si>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</si>
  <si>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</si>
  <si>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</si>
  <si>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</si>
  <si>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</si>
  <si>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</si>
  <si>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</si>
  <si>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</si>
  <si>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</si>
  <si>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</si>
  <si>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</si>
  <si>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</si>
  <si>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</si>
  <si>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</si>
  <si>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</si>
  <si>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</si>
  <si>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</si>
  <si>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</si>
  <si>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</si>
  <si>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</si>
  <si>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</si>
  <si>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</si>
  <si>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</si>
  <si>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</si>
  <si>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</si>
  <si>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</si>
  <si>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</si>
  <si>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</si>
  <si>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</si>
  <si>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</si>
  <si>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</si>
  <si>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</si>
  <si>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</si>
  <si>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</si>
  <si>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</si>
  <si>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</si>
  <si>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</si>
  <si>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</si>
  <si>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</si>
  <si>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</si>
  <si>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</si>
  <si>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</si>
  <si>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</si>
  <si>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</si>
  <si>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</si>
  <si>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</si>
  <si>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</si>
  <si>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</si>
  <si>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</si>
  <si>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</si>
  <si>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</si>
  <si>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</si>
  <si>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</si>
  <si>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</si>
  <si>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</si>
  <si>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</si>
  <si>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</si>
  <si>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</si>
  <si>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</si>
  <si>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</si>
  <si>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</si>
  <si>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</si>
  <si>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</si>
  <si>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</si>
  <si>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</si>
  <si>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</si>
  <si>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</si>
  <si>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</si>
  <si>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</si>
  <si>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</si>
  <si>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</si>
  <si>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</si>
  <si>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</si>
  <si>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</si>
  <si>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</si>
  <si>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</si>
  <si>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</si>
  <si>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</si>
  <si>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</si>
  <si>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</si>
  <si>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</si>
  <si>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</si>
  <si>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</si>
  <si>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</si>
  <si>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</si>
  <si>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</si>
  <si>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</si>
  <si>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</si>
  <si>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</si>
  <si>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</si>
  <si>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</si>
  <si>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</si>
  <si>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</si>
  <si>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</si>
  <si>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</si>
  <si>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</si>
  <si>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</si>
  <si>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</si>
  <si>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</si>
  <si>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</si>
  <si>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</si>
  <si>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</si>
  <si>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</si>
  <si>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</si>
  <si>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</si>
  <si>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</si>
  <si>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</si>
  <si>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</si>
  <si>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</si>
  <si>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</si>
  <si>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</si>
  <si>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</si>
  <si>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</si>
  <si>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</si>
  <si>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</si>
  <si>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</si>
  <si>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</si>
  <si>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</si>
  <si>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</si>
  <si>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</si>
  <si>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</si>
  <si>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</si>
  <si>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</si>
  <si>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</si>
  <si>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</si>
  <si>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</si>
  <si>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</si>
  <si>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</si>
  <si>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</si>
  <si>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</si>
  <si>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</si>
  <si>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</si>
  <si>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</si>
  <si>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</si>
  <si>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</si>
  <si>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</si>
  <si>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</si>
  <si>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</si>
  <si>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</si>
  <si>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</si>
  <si>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</si>
  <si>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</si>
  <si>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</si>
  <si>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</si>
  <si>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</si>
  <si>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</si>
  <si>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</si>
  <si>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</si>
  <si>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</si>
  <si>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</si>
  <si>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</si>
  <si>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</si>
  <si>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</si>
  <si>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</si>
  <si>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</si>
  <si>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</si>
  <si>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</si>
  <si>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</si>
  <si>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</si>
  <si>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</si>
  <si>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</si>
  <si>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</si>
  <si>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</si>
  <si>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</si>
  <si>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</si>
  <si>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</si>
  <si>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</si>
  <si>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</si>
  <si>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</si>
  <si>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</si>
  <si>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</si>
  <si>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</si>
  <si>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</si>
  <si>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</si>
  <si>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</si>
  <si>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</si>
  <si>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</si>
  <si>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</si>
  <si>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</si>
  <si>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</si>
  <si>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</si>
  <si>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</si>
  <si>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</si>
  <si>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</si>
  <si>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</si>
  <si>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</si>
  <si>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</si>
  <si>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</si>
  <si>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</si>
  <si>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</si>
  <si>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</si>
  <si>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</si>
  <si>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</si>
  <si>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</si>
  <si>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</si>
  <si>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</si>
  <si>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</si>
  <si>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</si>
  <si>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</si>
  <si>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</si>
  <si>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</si>
  <si>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</si>
  <si>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</si>
  <si>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</si>
  <si>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</si>
  <si>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</si>
  <si>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</si>
  <si>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</si>
  <si>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</si>
  <si>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</si>
  <si>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</si>
  <si>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</si>
  <si>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</si>
  <si>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</si>
  <si>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</si>
  <si>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</si>
  <si>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</si>
  <si>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</si>
  <si>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</si>
  <si>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</si>
  <si>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</si>
  <si>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</si>
  <si>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</si>
  <si>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</si>
  <si>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</si>
  <si>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</si>
  <si>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</si>
  <si>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</si>
  <si>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</si>
  <si>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</si>
  <si>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</si>
  <si>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</si>
  <si>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</si>
  <si>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</si>
  <si>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</si>
  <si>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</si>
  <si>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</si>
  <si>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</si>
  <si>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</si>
  <si>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</si>
  <si>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</si>
  <si>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</si>
  <si>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</si>
  <si>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</si>
  <si>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</si>
  <si>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</si>
  <si>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</si>
  <si>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</si>
  <si>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</si>
  <si>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</si>
  <si>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</si>
  <si>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</si>
  <si>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</si>
  <si>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</si>
  <si>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</si>
  <si>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</si>
  <si>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</si>
  <si>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</si>
  <si>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</si>
  <si>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</si>
  <si>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</si>
  <si>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</si>
  <si>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</si>
  <si>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</si>
  <si>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</si>
  <si>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</si>
  <si>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</si>
  <si>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</si>
  <si>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</si>
  <si>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</si>
  <si>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</si>
  <si>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</si>
  <si>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</si>
  <si>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</si>
  <si>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</si>
  <si>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</si>
  <si>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</si>
  <si>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</si>
  <si>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</si>
  <si>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</si>
  <si>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</si>
  <si>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</si>
  <si>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</si>
  <si>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</si>
  <si>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</si>
  <si>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</si>
  <si>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</si>
  <si>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</si>
  <si>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</si>
  <si>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</si>
  <si>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</si>
  <si>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</si>
  <si>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</si>
  <si>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</si>
  <si>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</si>
  <si>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</si>
  <si>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</si>
  <si>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</si>
  <si>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</si>
  <si>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</si>
  <si>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</si>
  <si>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</si>
  <si>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</si>
  <si>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</si>
  <si>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</si>
  <si>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</si>
  <si>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</si>
  <si>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</si>
  <si>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</si>
  <si>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</si>
  <si>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</si>
  <si>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</si>
  <si>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</si>
  <si>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</si>
  <si>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</si>
  <si>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</si>
  <si>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</si>
  <si>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</si>
  <si>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</si>
  <si>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</si>
  <si>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</si>
  <si>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</si>
  <si>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</si>
  <si>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</si>
  <si>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</si>
  <si>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</si>
  <si>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</si>
  <si>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</si>
  <si>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</si>
  <si>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</si>
  <si>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</si>
  <si>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</si>
  <si>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</si>
  <si>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</si>
  <si>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</si>
  <si>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</si>
  <si>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</si>
  <si>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</si>
  <si>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</si>
  <si>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</si>
  <si>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</si>
  <si>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</si>
  <si>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</si>
  <si>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</si>
  <si>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</si>
  <si>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</si>
  <si>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</si>
  <si>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</si>
  <si>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</si>
  <si>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</si>
  <si>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</si>
  <si>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</si>
  <si>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</si>
  <si>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</si>
  <si>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</si>
  <si>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</si>
  <si>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</si>
  <si>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</si>
  <si>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</si>
  <si>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</si>
  <si>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</si>
  <si>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</si>
  <si>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</si>
  <si>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</si>
  <si>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</si>
  <si>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</si>
  <si>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</si>
  <si>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</si>
  <si>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</si>
  <si>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</si>
  <si>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</si>
  <si>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</si>
  <si>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</si>
  <si>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</si>
  <si>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</si>
  <si>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</si>
  <si>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</si>
  <si>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</si>
  <si>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</si>
  <si>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</si>
  <si>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</si>
  <si>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</si>
  <si>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</si>
  <si>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</si>
  <si>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</si>
  <si>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</si>
  <si>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</si>
  <si>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</si>
  <si>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</si>
  <si>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</si>
  <si>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</si>
  <si>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</si>
  <si>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</si>
  <si>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</si>
  <si>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</si>
  <si>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</si>
  <si>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</si>
  <si>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</si>
  <si>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</si>
  <si>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</si>
  <si>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</si>
  <si>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</si>
  <si>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</si>
  <si>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</si>
  <si>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</si>
  <si>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</si>
  <si>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</si>
  <si>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</si>
  <si>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</si>
  <si>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</si>
  <si>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</si>
  <si>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</si>
  <si>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</si>
  <si>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</si>
  <si>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</si>
  <si>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</si>
  <si>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</si>
  <si>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</si>
  <si>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</si>
  <si>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</si>
  <si>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</si>
  <si>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</si>
  <si>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</si>
  <si>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</si>
  <si>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</si>
  <si>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</si>
  <si>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</si>
  <si>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</si>
  <si>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</si>
  <si>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</si>
  <si>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</si>
  <si>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</si>
  <si>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</si>
  <si>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</si>
  <si>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</si>
  <si>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</si>
  <si>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</si>
  <si>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</si>
  <si>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</si>
  <si>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</si>
  <si>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</si>
  <si>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</si>
  <si>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</si>
  <si>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</si>
  <si>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</si>
  <si>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</si>
  <si>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</si>
  <si>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</si>
  <si>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</si>
  <si>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</si>
  <si>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</si>
  <si>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</si>
  <si>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</si>
  <si>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</si>
  <si>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</si>
  <si>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</si>
  <si>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</si>
  <si>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</si>
  <si>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</si>
  <si>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</si>
  <si>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</si>
  <si>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</si>
  <si>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</si>
  <si>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</si>
  <si>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</si>
  <si>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</si>
  <si>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</si>
  <si>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</si>
  <si>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</si>
  <si>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</si>
  <si>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</si>
  <si>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</si>
  <si>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</si>
  <si>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</si>
  <si>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</si>
  <si>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</si>
  <si>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</si>
  <si>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</si>
  <si>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</si>
  <si>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</si>
  <si>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</si>
  <si>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</si>
  <si>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</si>
  <si>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</si>
  <si>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</si>
  <si>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</si>
  <si>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</si>
  <si>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</si>
  <si>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</si>
  <si>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</si>
  <si>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</si>
  <si>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</si>
  <si>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</si>
  <si>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</si>
  <si>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</si>
  <si>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</si>
  <si>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</si>
  <si>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</si>
  <si>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</si>
  <si>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</si>
  <si>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</si>
  <si>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</si>
  <si>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</si>
  <si>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</si>
  <si>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</si>
  <si>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</si>
  <si>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</si>
  <si>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</si>
  <si>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</si>
  <si>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</si>
  <si>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</si>
  <si>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</si>
  <si>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</si>
  <si>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</si>
  <si>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</si>
  <si>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</si>
  <si>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</si>
  <si>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</si>
  <si>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</si>
  <si>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</si>
  <si>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</si>
  <si>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</si>
  <si>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</si>
  <si>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</si>
  <si>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</si>
  <si>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</si>
  <si>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</si>
  <si>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</si>
  <si>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</si>
  <si>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</si>
  <si>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</si>
  <si>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</si>
  <si>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</si>
  <si>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</si>
  <si>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</si>
  <si>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</si>
  <si>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</si>
  <si>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</si>
  <si>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</si>
  <si>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</si>
  <si>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</si>
  <si>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</si>
  <si>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</si>
  <si>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</si>
  <si>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</si>
  <si>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</si>
  <si>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</si>
  <si>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</si>
  <si>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</si>
  <si>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</si>
  <si>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</si>
  <si>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</si>
  <si>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</si>
  <si>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</si>
  <si>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</si>
  <si>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</si>
  <si>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</si>
  <si>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</si>
  <si>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</si>
  <si>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</si>
  <si>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</si>
  <si>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</si>
  <si>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</si>
  <si>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</si>
  <si>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</si>
  <si>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</si>
  <si>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</si>
  <si>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</si>
  <si>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</si>
  <si>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</si>
  <si>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</si>
  <si>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</si>
  <si>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</si>
  <si>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</si>
  <si>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</si>
  <si>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</si>
  <si>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</si>
  <si>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</si>
  <si>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</si>
  <si>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</si>
  <si>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</si>
  <si>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</si>
  <si>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</si>
  <si>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</si>
  <si>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</si>
  <si>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</si>
  <si>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</si>
  <si>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</si>
  <si>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</si>
  <si>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</si>
  <si>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</si>
  <si>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</si>
  <si>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</si>
  <si>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</si>
  <si>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</si>
  <si>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</si>
  <si>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</si>
  <si>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</si>
  <si>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</si>
  <si>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</si>
  <si>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</si>
  <si>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</si>
  <si>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</si>
  <si>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</si>
  <si>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</si>
  <si>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</si>
  <si>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</si>
  <si>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</si>
  <si>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</si>
  <si>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</si>
  <si>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</si>
  <si>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</si>
  <si>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</si>
  <si>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</si>
  <si>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</si>
  <si>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</si>
  <si>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</si>
  <si>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</si>
  <si>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</si>
  <si>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</si>
  <si>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</si>
  <si>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</si>
  <si>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</si>
  <si>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</si>
  <si>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</si>
  <si>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</si>
  <si>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</si>
  <si>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</si>
  <si>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</si>
  <si>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</si>
  <si>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</si>
  <si>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</si>
  <si>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</si>
  <si>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</si>
  <si>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</si>
  <si>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</si>
  <si>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</si>
  <si>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</si>
  <si>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</si>
  <si>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</si>
  <si>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</si>
  <si>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</si>
  <si>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</si>
  <si>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</si>
  <si>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</si>
  <si>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</si>
  <si>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</si>
  <si>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</si>
  <si>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</si>
  <si>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</si>
  <si>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</si>
  <si>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</si>
  <si>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</si>
  <si>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</si>
  <si>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</si>
  <si>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</si>
  <si>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</si>
  <si>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</si>
  <si>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</si>
  <si>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</si>
  <si>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</si>
  <si>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</si>
  <si>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</si>
  <si>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</si>
  <si>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</si>
  <si>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</si>
  <si>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</si>
  <si>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</si>
  <si>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</si>
  <si>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</si>
  <si>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</si>
  <si>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</si>
  <si>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</si>
  <si>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</si>
  <si>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</si>
  <si>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</si>
  <si>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</si>
  <si>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</si>
  <si>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</si>
  <si>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</si>
  <si>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</si>
  <si>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</si>
  <si>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</si>
  <si>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</si>
  <si>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</si>
  <si>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</si>
  <si>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</si>
  <si>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</si>
  <si>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</si>
  <si>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</si>
  <si>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</si>
  <si>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</si>
  <si>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</si>
  <si>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</si>
  <si>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</si>
  <si>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</si>
  <si>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</si>
  <si>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</si>
  <si>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</si>
  <si>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</si>
  <si>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</si>
  <si>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</si>
  <si>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</si>
  <si>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</si>
  <si>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</si>
  <si>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</si>
  <si>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</si>
  <si>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</si>
  <si>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</si>
  <si>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</si>
  <si>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</si>
  <si>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</si>
  <si>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</si>
  <si>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</si>
  <si>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</si>
  <si>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</si>
  <si>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</si>
  <si>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</si>
  <si>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</si>
  <si>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</si>
  <si>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</si>
  <si>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</si>
  <si>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</si>
  <si>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</si>
  <si>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</si>
  <si>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</si>
  <si>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</si>
  <si>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</si>
  <si>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</si>
  <si>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</si>
  <si>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</si>
  <si>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</si>
  <si>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</si>
  <si>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</si>
  <si>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</si>
  <si>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</si>
  <si>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</si>
  <si>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</si>
  <si>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</si>
  <si>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</si>
  <si>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</si>
  <si>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</si>
  <si>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</si>
  <si>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</si>
  <si>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</si>
  <si>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</si>
  <si>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</si>
  <si>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</si>
  <si>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</si>
  <si>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</si>
  <si>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</si>
  <si>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</si>
  <si>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</si>
  <si>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</si>
  <si>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</si>
  <si>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</si>
  <si>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</si>
  <si>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</si>
  <si>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</si>
  <si>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</si>
  <si>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</si>
  <si>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</si>
  <si>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</si>
  <si>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</si>
  <si>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</si>
  <si>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</si>
  <si>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</si>
  <si>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</si>
  <si>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</si>
  <si>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</si>
  <si>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</si>
  <si>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</si>
  <si>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</si>
  <si>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</si>
  <si>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</si>
  <si>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</si>
  <si>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</si>
  <si>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</si>
  <si>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</si>
  <si>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</si>
  <si>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</si>
  <si>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</si>
  <si>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</si>
  <si>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</si>
  <si>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</si>
  <si>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</si>
  <si>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</si>
  <si>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</si>
  <si>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</si>
  <si>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</si>
  <si>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</si>
  <si>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</si>
  <si>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</si>
  <si>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</si>
  <si>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</si>
  <si>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</si>
  <si>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</si>
  <si>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</si>
  <si>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</si>
  <si>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</si>
  <si>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</si>
  <si>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</si>
  <si>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</si>
  <si>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</si>
  <si>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</si>
  <si>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</si>
  <si>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</si>
  <si>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</si>
  <si>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</si>
  <si>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</si>
  <si>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</si>
  <si>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</si>
  <si>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</si>
  <si>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</si>
  <si>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</si>
  <si>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</si>
  <si>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</si>
  <si>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</si>
  <si>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</si>
  <si>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</si>
  <si>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</si>
  <si>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</si>
  <si>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</si>
  <si>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</si>
  <si>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</si>
  <si>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</si>
  <si>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</si>
  <si>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</si>
  <si>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</si>
  <si>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</si>
  <si>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</si>
  <si>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</si>
  <si>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</si>
  <si>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</si>
  <si>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</si>
  <si>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</si>
  <si>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</si>
  <si>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</si>
  <si>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</si>
  <si>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</si>
  <si>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</si>
  <si>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</si>
  <si>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</si>
  <si>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</si>
  <si>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</si>
  <si>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</si>
  <si>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</si>
  <si>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</si>
  <si>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</si>
  <si>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</si>
  <si>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</si>
  <si>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</si>
  <si>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</si>
  <si>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</si>
  <si>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</si>
  <si>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</si>
  <si>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</si>
  <si>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</si>
  <si>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</si>
  <si>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</si>
  <si>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</si>
  <si>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</si>
  <si>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</si>
  <si>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</si>
  <si>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</si>
  <si>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</si>
  <si>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</si>
  <si>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</si>
  <si>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</si>
  <si>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</si>
  <si>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</si>
  <si>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</si>
  <si>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</si>
  <si>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</si>
  <si>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</si>
  <si>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</si>
  <si>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</si>
  <si>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</si>
  <si>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</si>
  <si>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</si>
  <si>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</si>
  <si>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</si>
  <si>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</si>
  <si>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</si>
  <si>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</si>
  <si>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</si>
  <si>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</si>
  <si>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</si>
  <si>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</si>
  <si>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</si>
  <si>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</si>
  <si>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</si>
  <si>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</si>
  <si>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</si>
  <si>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</si>
  <si>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</si>
  <si>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</si>
  <si>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</si>
  <si>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</si>
  <si>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</si>
  <si>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</si>
  <si>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</si>
  <si>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</si>
  <si>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</si>
  <si>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</si>
  <si>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</si>
  <si>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</si>
  <si>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</si>
  <si>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</si>
  <si>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</si>
  <si>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</si>
  <si>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</si>
  <si>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</si>
  <si>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</si>
  <si>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</si>
  <si>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</si>
  <si>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</si>
  <si>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</si>
  <si>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</si>
  <si>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</si>
  <si>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</si>
  <si>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</si>
  <si>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</si>
  <si>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</si>
  <si>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</si>
  <si>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</si>
  <si>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</si>
  <si>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</si>
  <si>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</si>
  <si>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</si>
  <si>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</si>
  <si>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</si>
  <si>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</si>
  <si>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</si>
  <si>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</si>
  <si>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</si>
  <si>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</si>
  <si>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</si>
  <si>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</si>
  <si>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</si>
  <si>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</si>
  <si>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</si>
  <si>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</si>
  <si>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</si>
  <si>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</si>
  <si>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</si>
  <si>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</si>
  <si>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</si>
  <si>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</si>
  <si>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</si>
  <si>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</si>
  <si>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</si>
  <si>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</si>
  <si>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</si>
  <si>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</si>
  <si>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</si>
  <si>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</si>
  <si>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</si>
  <si>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</si>
  <si>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</si>
  <si>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</si>
  <si>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</si>
  <si>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</si>
  <si>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</si>
  <si>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</si>
  <si>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</si>
  <si>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</si>
  <si>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</si>
  <si>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</si>
  <si>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</si>
  <si>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</si>
  <si>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</si>
  <si>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</si>
  <si>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</si>
  <si>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</si>
  <si>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</si>
  <si>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</si>
  <si>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</si>
  <si>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</si>
  <si>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</si>
  <si>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</si>
  <si>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</si>
  <si>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</si>
  <si>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</si>
  <si>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</si>
  <si>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</si>
  <si>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</si>
  <si>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</si>
  <si>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</si>
  <si>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</si>
  <si>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</si>
  <si>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</si>
  <si>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</si>
  <si>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</si>
  <si>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</si>
  <si>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</si>
  <si>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</si>
  <si>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</si>
  <si>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</si>
  <si>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</si>
  <si>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</si>
  <si>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</si>
  <si>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</si>
  <si>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</si>
  <si>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</si>
  <si>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</si>
  <si>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</si>
  <si>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</si>
  <si>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</si>
  <si>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</si>
  <si>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</si>
  <si>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</si>
  <si>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</si>
  <si>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</si>
  <si>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</si>
  <si>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</si>
  <si>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</si>
  <si>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</si>
  <si>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</si>
  <si>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</si>
  <si>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</si>
  <si>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</si>
  <si>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</si>
  <si>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</si>
  <si>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</si>
  <si>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</si>
  <si>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</si>
  <si>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</si>
  <si>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</si>
  <si>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</si>
  <si>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</si>
  <si>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</si>
  <si>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</si>
  <si>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</si>
  <si>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</si>
  <si>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</si>
  <si>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</si>
  <si>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</si>
  <si>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</si>
  <si>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</si>
  <si>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</si>
  <si>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</si>
  <si>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</si>
  <si>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</si>
  <si>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</si>
  <si>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</si>
  <si>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</si>
  <si>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</si>
  <si>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</si>
  <si>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</si>
  <si>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</si>
  <si>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</si>
  <si>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</si>
  <si>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</si>
  <si>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</si>
  <si>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</si>
  <si>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</si>
  <si>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</si>
  <si>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</si>
  <si>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</si>
  <si>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</si>
  <si>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</si>
  <si>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</si>
  <si>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</si>
  <si>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</si>
  <si>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</si>
  <si>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</si>
  <si>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</si>
  <si>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</si>
  <si>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</si>
  <si>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</si>
  <si>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</si>
  <si>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</si>
  <si>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</si>
  <si>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</si>
  <si>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</si>
  <si>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</si>
  <si>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</si>
  <si>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</si>
  <si>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</si>
  <si>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</si>
  <si>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</si>
  <si>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</si>
  <si>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</si>
  <si>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</si>
  <si>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</si>
  <si>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</si>
  <si>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</si>
  <si>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</si>
  <si>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</si>
  <si>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</si>
  <si>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</si>
  <si>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</si>
  <si>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</si>
  <si>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</si>
  <si>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</si>
  <si>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</si>
  <si>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</si>
  <si>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</si>
  <si>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</si>
  <si>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</si>
  <si>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</si>
  <si>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</si>
  <si>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</si>
  <si>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</si>
  <si>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</si>
  <si>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</si>
  <si>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</si>
  <si>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</si>
  <si>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</si>
  <si>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</si>
  <si>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</si>
  <si>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</si>
  <si>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</si>
  <si>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</si>
  <si>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</si>
  <si>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</si>
  <si>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</si>
  <si>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</si>
  <si>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</si>
  <si>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</si>
  <si>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</si>
  <si>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</si>
  <si>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</si>
  <si>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</si>
  <si>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</si>
  <si>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</si>
  <si>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</si>
  <si>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</si>
  <si>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</si>
  <si>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</si>
  <si>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</si>
  <si>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</si>
  <si>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</si>
  <si>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</si>
  <si>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</si>
  <si>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</si>
  <si>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</si>
  <si>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</si>
  <si>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</si>
  <si>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</si>
  <si>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</si>
  <si>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</si>
  <si>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</si>
  <si>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</si>
  <si>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</si>
  <si>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</si>
  <si>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</si>
  <si>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</si>
  <si>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</si>
  <si>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</si>
  <si>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</si>
  <si>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</si>
  <si>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</si>
  <si>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</si>
  <si>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</si>
  <si>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</si>
  <si>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</si>
  <si>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</si>
  <si>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</si>
  <si>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</si>
  <si>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</si>
  <si>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</si>
  <si>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</si>
  <si>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</si>
  <si>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</si>
  <si>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</si>
  <si>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</si>
  <si>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</si>
  <si>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</si>
  <si>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</si>
  <si>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</si>
  <si>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</si>
  <si>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</si>
  <si>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</si>
  <si>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</si>
  <si>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</si>
  <si>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</si>
  <si>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</si>
  <si>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</si>
  <si>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</si>
  <si>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</si>
  <si>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</si>
  <si>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</si>
  <si>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</si>
  <si>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</si>
  <si>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</si>
  <si>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</si>
  <si>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</si>
  <si>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</si>
  <si>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</si>
  <si>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</si>
  <si>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</si>
  <si>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</si>
  <si>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</si>
  <si>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</si>
  <si>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</si>
  <si>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</si>
  <si>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</si>
  <si>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</si>
  <si>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</si>
  <si>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</si>
  <si>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</si>
  <si>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</si>
  <si>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</si>
  <si>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</si>
  <si>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</si>
  <si>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</si>
  <si>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</si>
  <si>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</si>
  <si>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</si>
  <si>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</si>
  <si>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</si>
  <si>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</si>
  <si>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</si>
  <si>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</si>
  <si>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</si>
  <si>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</si>
  <si>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</si>
  <si>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</si>
  <si>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</si>
  <si>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</si>
  <si>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</si>
  <si>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</si>
  <si>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</si>
  <si>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</si>
  <si>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</si>
  <si>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</si>
  <si>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</si>
  <si>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</si>
  <si>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</si>
  <si>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</si>
  <si>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</si>
  <si>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</si>
  <si>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</si>
  <si>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</si>
  <si>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</si>
  <si>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</si>
  <si>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</si>
  <si>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</si>
  <si>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</si>
  <si>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</si>
  <si>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</si>
  <si>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</si>
  <si>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</si>
  <si>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</si>
  <si>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</si>
  <si>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</si>
  <si>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</si>
  <si>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</si>
  <si>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</si>
  <si>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</si>
  <si>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</si>
  <si>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</si>
  <si>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</si>
  <si>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</si>
  <si>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</si>
  <si>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</si>
  <si>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</si>
  <si>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</si>
  <si>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</si>
  <si>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</si>
  <si>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</si>
  <si>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</si>
  <si>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</si>
  <si>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</si>
  <si>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</si>
  <si>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</si>
  <si>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</si>
  <si>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</si>
  <si>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</si>
  <si>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</si>
  <si>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</si>
  <si>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</si>
  <si>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</si>
  <si>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</si>
  <si>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</si>
  <si>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</si>
  <si>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</si>
  <si>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</si>
  <si>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</si>
  <si>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</si>
  <si>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</si>
  <si>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</si>
  <si>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</si>
  <si>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</si>
  <si>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</si>
  <si>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</si>
  <si>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</si>
  <si>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</si>
  <si>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</si>
  <si>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</si>
  <si>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</si>
  <si>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</si>
  <si>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</si>
  <si>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</si>
  <si>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</si>
  <si>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</si>
  <si>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</si>
  <si>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</si>
  <si>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</si>
  <si>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</si>
  <si>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</si>
  <si>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</si>
  <si>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</si>
  <si>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</si>
  <si>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</si>
  <si>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</si>
  <si>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</si>
  <si>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</si>
  <si>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</si>
  <si>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</si>
  <si>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</si>
  <si>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</si>
  <si>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</si>
  <si>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</si>
  <si>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</si>
  <si>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</si>
  <si>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</si>
  <si>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</si>
  <si>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</si>
  <si>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</si>
  <si>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</si>
  <si>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</si>
  <si>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</si>
  <si>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</si>
  <si>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</si>
  <si>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</si>
  <si>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</si>
  <si>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</si>
  <si>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</si>
  <si>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</si>
  <si>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</si>
  <si>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</si>
  <si>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</si>
  <si>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</si>
  <si>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</si>
  <si>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</si>
  <si>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</si>
  <si>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</si>
  <si>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</si>
  <si>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</si>
  <si>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</si>
  <si>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</si>
  <si>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</si>
  <si>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</si>
  <si>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</si>
  <si>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</si>
  <si>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</si>
  <si>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</si>
  <si>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</si>
  <si>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</si>
  <si>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</si>
  <si>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</si>
  <si>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</si>
  <si>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</si>
  <si>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</si>
  <si>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</si>
  <si>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</si>
  <si>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</si>
  <si>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</si>
  <si>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</si>
  <si>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</si>
  <si>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</si>
  <si>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</si>
  <si>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</si>
  <si>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</si>
  <si>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</si>
  <si>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</si>
  <si>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</si>
  <si>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</si>
  <si>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</si>
  <si>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</si>
  <si>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</si>
  <si>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</si>
  <si>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</si>
  <si>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</si>
  <si>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</si>
  <si>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</si>
  <si>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</si>
  <si>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</si>
  <si>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</si>
  <si>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</si>
  <si>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</si>
  <si>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</si>
  <si>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</si>
  <si>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</si>
  <si>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</si>
  <si>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</si>
  <si>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</si>
  <si>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</si>
  <si>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</si>
  <si>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</si>
  <si>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</si>
  <si>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</si>
  <si>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</si>
  <si>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</si>
  <si>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</si>
  <si>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</si>
  <si>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</si>
  <si>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</si>
  <si>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</si>
  <si>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</si>
  <si>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</si>
  <si>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</si>
  <si>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</si>
  <si>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</si>
  <si>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</si>
  <si>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</si>
  <si>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</si>
  <si>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</si>
  <si>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</si>
  <si>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</si>
  <si>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</si>
  <si>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</si>
  <si>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</si>
  <si>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</si>
  <si>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</si>
  <si>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</si>
  <si>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</si>
  <si>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</si>
  <si>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</si>
  <si>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</si>
  <si>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</si>
  <si>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</si>
  <si>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</si>
  <si>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</si>
  <si>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</si>
  <si>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</si>
  <si>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</si>
  <si>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</si>
  <si>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</si>
  <si>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</si>
  <si>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</si>
  <si>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</si>
  <si>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</si>
  <si>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</si>
  <si>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</si>
  <si>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</si>
  <si>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</si>
  <si>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</si>
  <si>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</si>
  <si>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</si>
  <si>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</si>
  <si>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</si>
  <si>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</si>
  <si>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</si>
  <si>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</si>
  <si>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</si>
  <si>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</si>
  <si>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</si>
  <si>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</si>
  <si>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</si>
  <si>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</si>
  <si>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</si>
  <si>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</si>
  <si>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</si>
  <si>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</si>
  <si>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</si>
  <si>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</si>
  <si>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</si>
  <si>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</si>
  <si>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</si>
  <si>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</si>
  <si>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</si>
  <si>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</si>
  <si>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</si>
  <si>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</si>
  <si>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</si>
  <si>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</si>
  <si>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</si>
  <si>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</si>
  <si>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</si>
  <si>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</si>
  <si>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</si>
  <si>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</si>
  <si>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</si>
  <si>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</si>
  <si>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</si>
  <si>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</si>
  <si>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</si>
  <si>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</si>
  <si>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</si>
  <si>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</si>
  <si>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</si>
  <si>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</si>
  <si>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</si>
  <si>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</si>
  <si>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</si>
  <si>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</si>
  <si>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</si>
  <si>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</si>
  <si>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</si>
  <si>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</si>
  <si>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</si>
  <si>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</si>
  <si>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</si>
  <si>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</si>
  <si>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</si>
  <si>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</si>
  <si>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</si>
  <si>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</si>
  <si>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</si>
  <si>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</si>
  <si>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</si>
  <si>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</si>
  <si>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</si>
  <si>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</si>
  <si>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</si>
  <si>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</si>
  <si>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</si>
  <si>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</si>
  <si>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</si>
  <si>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</si>
  <si>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</si>
  <si>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</si>
  <si>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</si>
  <si>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</si>
  <si>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</si>
  <si>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</si>
  <si>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</si>
  <si>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</si>
  <si>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</si>
  <si>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</si>
  <si>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</si>
  <si>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</si>
  <si>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</si>
  <si>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</si>
  <si>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</si>
  <si>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</si>
  <si>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</si>
  <si>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</si>
  <si>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</si>
  <si>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</si>
  <si>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</si>
  <si>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</si>
  <si>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</si>
  <si>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</si>
  <si>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</si>
  <si>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</si>
  <si>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</si>
  <si>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</si>
  <si>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</si>
  <si>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</si>
  <si>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</si>
  <si>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</si>
  <si>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</si>
  <si>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</si>
  <si>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</si>
  <si>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</si>
  <si>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</si>
  <si>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</si>
  <si>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</si>
  <si>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</si>
  <si>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</si>
  <si>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</si>
  <si>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</si>
  <si>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</si>
  <si>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</si>
  <si>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</si>
  <si>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</si>
  <si>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</si>
  <si>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</si>
  <si>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</si>
  <si>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</si>
  <si>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</si>
  <si>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</si>
  <si>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</si>
  <si>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</si>
  <si>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</si>
  <si>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</si>
  <si>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</si>
  <si>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</si>
  <si>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</si>
  <si>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</si>
  <si>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</si>
  <si>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</si>
  <si>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</si>
  <si>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</si>
  <si>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</si>
  <si>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</si>
  <si>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</si>
  <si>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</si>
  <si>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</si>
  <si>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</si>
  <si>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</si>
  <si>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</si>
  <si>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</si>
  <si>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</si>
  <si>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</si>
  <si>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</si>
  <si>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</si>
  <si>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</si>
  <si>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</si>
  <si>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</si>
  <si>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</si>
  <si>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</si>
  <si>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</si>
  <si>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</si>
  <si>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</si>
  <si>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</si>
  <si>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</si>
  <si>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</si>
  <si>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</si>
  <si>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</si>
  <si>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</si>
  <si>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</si>
  <si>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</si>
  <si>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</si>
  <si>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</si>
  <si>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</si>
  <si>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</si>
  <si>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</si>
  <si>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</si>
  <si>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</si>
  <si>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</si>
  <si>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</si>
  <si>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</si>
  <si>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</si>
  <si>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</si>
  <si>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</si>
  <si>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</si>
  <si>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</si>
  <si>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</si>
  <si>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</si>
  <si>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</si>
  <si>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</si>
  <si>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</si>
  <si>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</si>
  <si>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</si>
  <si>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</si>
  <si>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</si>
  <si>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</si>
  <si>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</si>
  <si>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</si>
  <si>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</si>
  <si>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</si>
  <si>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</si>
  <si>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</si>
  <si>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</si>
  <si>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</si>
  <si>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</si>
  <si>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</si>
  <si>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</si>
  <si>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</si>
  <si>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</si>
  <si>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</si>
  <si>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</si>
  <si>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</si>
  <si>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</si>
  <si>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</si>
  <si>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</si>
  <si>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</si>
  <si>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</si>
  <si>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</si>
  <si>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</si>
  <si>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</si>
  <si>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</si>
  <si>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</si>
  <si>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</si>
  <si>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</si>
  <si>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</si>
  <si>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</si>
  <si>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</si>
  <si>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</si>
  <si>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</si>
  <si>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</si>
  <si>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</si>
  <si>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</si>
  <si>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</si>
  <si>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</si>
  <si>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</si>
  <si>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</si>
  <si>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</si>
  <si>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</si>
  <si>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</si>
  <si>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</si>
  <si>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</si>
  <si>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</si>
  <si>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</si>
  <si>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</si>
  <si>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</si>
  <si>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</si>
  <si>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</si>
  <si>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</si>
  <si>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</si>
  <si>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</si>
  <si>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</si>
  <si>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</si>
  <si>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</si>
  <si>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</si>
  <si>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</si>
  <si>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</si>
  <si>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</si>
  <si>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</si>
  <si>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</si>
  <si>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</si>
  <si>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</si>
  <si>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</si>
  <si>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</si>
  <si>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</si>
  <si>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</si>
  <si>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</si>
  <si>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</si>
  <si>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</si>
  <si>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</si>
  <si>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</si>
  <si>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</si>
  <si>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</si>
  <si>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</si>
  <si>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</si>
  <si>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</si>
  <si>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</si>
  <si>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</si>
  <si>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</si>
  <si>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</si>
  <si>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</si>
  <si>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</si>
  <si>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</si>
  <si>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</si>
  <si>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</si>
  <si>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</si>
  <si>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</si>
  <si>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</si>
  <si>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</si>
  <si>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</si>
  <si>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</si>
  <si>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</si>
  <si>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</si>
  <si>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</si>
  <si>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</si>
  <si>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</si>
  <si>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</si>
  <si>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</si>
  <si>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</si>
  <si>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</si>
  <si>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</si>
  <si>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</si>
  <si>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</si>
  <si>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</si>
  <si>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</si>
  <si>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</si>
  <si>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</si>
  <si>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</si>
  <si>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</si>
  <si>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</si>
  <si>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</si>
  <si>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</si>
  <si>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</si>
  <si>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</si>
  <si>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</si>
  <si>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</si>
  <si>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</si>
  <si>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</si>
  <si>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</si>
  <si>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</si>
  <si>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</si>
  <si>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</si>
  <si>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</si>
  <si>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</si>
  <si>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</si>
  <si>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</si>
  <si>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</si>
  <si>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</si>
  <si>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</si>
  <si>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</si>
  <si>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</si>
  <si>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</si>
  <si>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</si>
  <si>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</si>
  <si>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</si>
  <si>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</si>
  <si>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</si>
  <si>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</si>
  <si>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</si>
  <si>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</si>
  <si>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</si>
  <si>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</si>
  <si>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</si>
  <si>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</si>
  <si>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</si>
  <si>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</si>
  <si>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</si>
  <si>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</si>
  <si>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</si>
  <si>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</si>
  <si>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</si>
  <si>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</si>
  <si>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</si>
  <si>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</si>
  <si>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</si>
  <si>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</si>
  <si>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</si>
  <si>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</si>
  <si>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</si>
  <si>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</si>
  <si>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</si>
  <si>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</si>
  <si>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</si>
  <si>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</si>
  <si>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</si>
  <si>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</si>
  <si>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</si>
  <si>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</si>
  <si>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</si>
  <si>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</si>
  <si>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</si>
  <si>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</si>
  <si>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</si>
  <si>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</si>
  <si>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</si>
  <si>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</si>
  <si>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</si>
  <si>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</si>
  <si>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</si>
  <si>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</si>
  <si>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</si>
  <si>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</si>
  <si>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</si>
  <si>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</si>
  <si>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</si>
  <si>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</si>
  <si>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</si>
  <si>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</si>
  <si>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</si>
  <si>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</si>
  <si>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</si>
  <si>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</si>
  <si>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</si>
  <si>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</si>
  <si>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</si>
  <si>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</si>
  <si>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</si>
  <si>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</si>
  <si>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</si>
  <si>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</si>
  <si>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</si>
  <si>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</si>
  <si>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</si>
  <si>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</si>
  <si>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</si>
  <si>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</si>
  <si>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</si>
  <si>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</si>
  <si>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</si>
  <si>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</si>
  <si>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</si>
  <si>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</si>
  <si>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</si>
  <si>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</si>
  <si>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</si>
  <si>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</si>
  <si>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</si>
  <si>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</si>
  <si>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</si>
  <si>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</si>
  <si>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</si>
  <si>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</si>
  <si>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</si>
  <si>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</si>
  <si>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</si>
  <si>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</si>
  <si>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</si>
  <si>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</si>
  <si>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</si>
  <si>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</si>
  <si>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</si>
  <si>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</si>
  <si>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</si>
  <si>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</si>
  <si>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</si>
  <si>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</si>
  <si>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</si>
  <si>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</si>
  <si>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</si>
  <si>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</si>
  <si>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</si>
  <si>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</si>
  <si>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</si>
  <si>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</si>
  <si>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</si>
  <si>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</si>
  <si>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</si>
  <si>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</si>
  <si>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</si>
  <si>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</si>
  <si>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</si>
  <si>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</si>
  <si>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</si>
  <si>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</si>
  <si>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</si>
  <si>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</si>
  <si>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</si>
  <si>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</si>
  <si>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</si>
  <si>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</si>
  <si>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</si>
  <si>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</si>
  <si>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</si>
  <si>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</si>
  <si>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</si>
  <si>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</si>
  <si>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</si>
  <si>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</si>
  <si>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</si>
  <si>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</si>
  <si>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</si>
  <si>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</si>
  <si>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</si>
  <si>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</si>
  <si>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</si>
  <si>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</si>
  <si>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</si>
  <si>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</si>
  <si>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</si>
  <si>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</si>
  <si>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</si>
  <si>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</si>
  <si>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</si>
  <si>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</si>
  <si>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</si>
  <si>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</si>
  <si>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</si>
  <si>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</si>
  <si>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</si>
  <si>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</si>
  <si>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</si>
  <si>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</si>
  <si>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</si>
  <si>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</si>
  <si>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</si>
  <si>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</si>
  <si>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</si>
  <si>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</si>
  <si>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</si>
  <si>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</si>
  <si>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</si>
  <si>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</si>
  <si>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</si>
  <si>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</si>
  <si>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</si>
  <si>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</si>
  <si>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</si>
  <si>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</si>
  <si>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</si>
  <si>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</si>
  <si>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</si>
  <si>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</si>
  <si>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</si>
  <si>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</si>
  <si>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</si>
  <si>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</si>
  <si>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</si>
  <si>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</si>
  <si>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</si>
  <si>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</si>
  <si>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</si>
  <si>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</si>
  <si>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</si>
  <si>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</si>
  <si>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</si>
  <si>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</si>
  <si>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</si>
  <si>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</si>
  <si>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</si>
  <si>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</si>
  <si>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</si>
  <si>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</si>
  <si>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</si>
  <si>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</si>
  <si>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</si>
  <si>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</si>
  <si>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</si>
  <si>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</si>
  <si>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</si>
  <si>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</si>
  <si>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</si>
  <si>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</si>
  <si>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</si>
  <si>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</si>
  <si>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</si>
  <si>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</si>
  <si>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</si>
  <si>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</si>
  <si>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</si>
  <si>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</si>
  <si>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</si>
  <si>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</si>
  <si>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</si>
  <si>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</si>
  <si>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</si>
  <si>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</si>
  <si>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</si>
  <si>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</si>
  <si>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</si>
  <si>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</si>
  <si>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</si>
  <si>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</si>
  <si>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</si>
  <si>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</si>
  <si>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</si>
  <si>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</si>
  <si>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</si>
  <si>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</si>
  <si>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</si>
  <si>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</si>
  <si>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</si>
  <si>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</si>
  <si>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</si>
  <si>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</si>
  <si>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</si>
  <si>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</si>
  <si>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</si>
  <si>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</si>
  <si>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</si>
  <si>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</si>
  <si>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</si>
  <si>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</si>
  <si>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</si>
  <si>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</si>
  <si>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</si>
  <si>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</si>
  <si>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</si>
  <si>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</si>
  <si>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</si>
  <si>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</si>
  <si>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</si>
  <si>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</si>
  <si>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</si>
  <si>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</si>
  <si>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</si>
  <si>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</si>
  <si>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</si>
  <si>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</si>
  <si>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</si>
  <si>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</si>
  <si>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</si>
  <si>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</si>
  <si>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</si>
  <si>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</si>
  <si>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</si>
  <si>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</si>
  <si>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</si>
  <si>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</si>
  <si>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</si>
  <si>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</si>
  <si>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</si>
  <si>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</si>
  <si>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</si>
  <si>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</si>
  <si>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</si>
  <si>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</si>
  <si>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</si>
  <si>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</si>
  <si>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</si>
  <si>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</si>
  <si>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</si>
  <si>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</si>
  <si>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</si>
  <si>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</si>
  <si>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</si>
  <si>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</si>
  <si>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</si>
  <si>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</si>
  <si>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</si>
  <si>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</si>
  <si>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</si>
  <si>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</si>
  <si>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</si>
  <si>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</si>
  <si>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</si>
  <si>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</si>
  <si>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</si>
  <si>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</si>
  <si>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</si>
  <si>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</si>
  <si>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</si>
  <si>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</si>
  <si>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</si>
  <si>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</si>
  <si>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</si>
  <si>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</si>
  <si>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</si>
  <si>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</si>
  <si>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</si>
  <si>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</si>
  <si>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</si>
  <si>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</si>
  <si>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</si>
  <si>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</si>
  <si>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</si>
  <si>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</si>
  <si>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</si>
  <si>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</si>
  <si>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</si>
  <si>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</si>
  <si>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</si>
  <si>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</si>
  <si>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</si>
  <si>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</si>
  <si>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</si>
  <si>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</si>
  <si>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</si>
  <si>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</si>
  <si>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</si>
  <si>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</si>
  <si>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</si>
  <si>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</si>
  <si>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</si>
  <si>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</si>
  <si>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</si>
  <si>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</si>
  <si>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</si>
  <si>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</si>
  <si>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</si>
  <si>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</si>
  <si>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</si>
  <si>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</si>
  <si>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</si>
  <si>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</si>
  <si>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</si>
  <si>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</si>
  <si>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</si>
  <si>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</si>
  <si>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</si>
  <si>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</si>
  <si>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</si>
  <si>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</si>
  <si>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</si>
  <si>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</si>
  <si>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</si>
  <si>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</si>
  <si>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</si>
  <si>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</si>
  <si>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</si>
  <si>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</si>
  <si>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</si>
  <si>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</si>
  <si>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</si>
  <si>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</si>
  <si>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</si>
  <si>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</si>
  <si>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</si>
  <si>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</si>
  <si>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</si>
  <si>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</si>
  <si>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</si>
  <si>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</si>
  <si>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</si>
  <si>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</si>
  <si>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</si>
  <si>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</si>
  <si>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</si>
  <si>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</si>
  <si>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</si>
  <si>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</si>
  <si>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</si>
  <si>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</si>
  <si>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</si>
  <si>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</si>
  <si>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</si>
  <si>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</si>
  <si>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</si>
  <si>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</si>
  <si>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</si>
  <si>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</si>
  <si>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</si>
  <si>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</si>
  <si>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</si>
  <si>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</si>
  <si>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</si>
  <si>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</si>
  <si>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</si>
  <si>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</si>
  <si>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</si>
  <si>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</si>
  <si>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</si>
  <si>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</si>
  <si>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</si>
  <si>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</si>
  <si>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</si>
  <si>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</si>
  <si>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</si>
  <si>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</si>
  <si>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</si>
  <si>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</si>
  <si>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</si>
  <si>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</si>
  <si>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</si>
  <si>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</si>
  <si>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</si>
  <si>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</si>
  <si>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</si>
  <si>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</si>
  <si>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</si>
  <si>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</si>
  <si>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</si>
  <si>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</si>
  <si>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</si>
  <si>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</si>
  <si>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</si>
  <si>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</si>
  <si>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</si>
  <si>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</si>
  <si>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</si>
  <si>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</si>
  <si>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</si>
  <si>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</si>
  <si>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</si>
  <si>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</si>
  <si>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</si>
  <si>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</si>
  <si>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</si>
  <si>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</si>
  <si>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</si>
  <si>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</si>
  <si>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</si>
  <si>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</si>
  <si>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</si>
  <si>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</si>
  <si>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</si>
  <si>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</si>
  <si>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</si>
  <si>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</si>
  <si>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</si>
  <si>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</si>
  <si>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</si>
  <si>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</si>
  <si>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</si>
  <si>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</si>
  <si>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</si>
  <si>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</si>
  <si>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</si>
  <si>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</si>
  <si>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</si>
  <si>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</si>
  <si>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</si>
  <si>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</si>
  <si>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</si>
  <si>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</si>
  <si>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</si>
  <si>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</si>
  <si>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</si>
  <si>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</si>
  <si>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</si>
  <si>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</si>
  <si>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</si>
  <si>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</si>
  <si>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</si>
  <si>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</si>
  <si>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</si>
  <si>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</si>
  <si>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</si>
  <si>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</si>
  <si>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</si>
  <si>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</si>
  <si>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</si>
  <si>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</si>
  <si>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</si>
  <si>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</si>
  <si>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</si>
  <si>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</si>
  <si>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</si>
  <si>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</si>
  <si>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</si>
  <si>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</si>
  <si>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</si>
  <si>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</si>
  <si>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</si>
  <si>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</si>
  <si>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</si>
  <si>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</si>
  <si>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</si>
  <si>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</si>
  <si>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</si>
  <si>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</si>
  <si>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</si>
  <si>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</si>
  <si>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</si>
  <si>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</si>
  <si>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</si>
  <si>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</si>
  <si>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</si>
  <si>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</si>
  <si>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</si>
  <si>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</si>
  <si>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</si>
  <si>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</si>
  <si>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</si>
  <si>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</si>
  <si>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</si>
  <si>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</si>
  <si>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</si>
  <si>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</si>
  <si>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</si>
  <si>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</si>
  <si>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</si>
  <si>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</si>
  <si>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</si>
  <si>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</si>
  <si>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</si>
  <si>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</si>
  <si>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</si>
  <si>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</si>
  <si>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</si>
  <si>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</si>
  <si>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</si>
  <si>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</si>
  <si>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</si>
  <si>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</si>
  <si>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</si>
  <si>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</si>
  <si>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</si>
  <si>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</si>
  <si>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</si>
  <si>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</si>
  <si>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</si>
  <si>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</si>
  <si>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</si>
  <si>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</si>
  <si>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</si>
  <si>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</si>
  <si>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</si>
  <si>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</si>
  <si>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</si>
  <si>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</si>
  <si>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</si>
  <si>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</si>
  <si>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</si>
  <si>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</si>
  <si>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</si>
  <si>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</si>
  <si>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</si>
  <si>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</si>
  <si>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</si>
  <si>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</si>
  <si>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</si>
  <si>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</si>
  <si>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</si>
  <si>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</si>
  <si>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</si>
  <si>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</si>
  <si>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</si>
  <si>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</si>
  <si>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</si>
  <si>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</si>
  <si>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</si>
  <si>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</si>
  <si>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</si>
  <si>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</si>
  <si>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</si>
  <si>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</si>
  <si>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</si>
  <si>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</si>
  <si>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</si>
  <si>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</si>
  <si>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</si>
  <si>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</si>
  <si>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</si>
  <si>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</si>
  <si>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</si>
  <si>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</si>
  <si>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</si>
  <si>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</si>
  <si>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</si>
  <si>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</si>
  <si>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</si>
  <si>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</si>
  <si>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</si>
  <si>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</si>
  <si>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</si>
  <si>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</si>
  <si>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</si>
  <si>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</si>
  <si>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</si>
  <si>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</si>
  <si>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</si>
  <si>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</si>
  <si>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</si>
  <si>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</si>
  <si>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</si>
  <si>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</si>
  <si>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</si>
  <si>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</si>
  <si>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</si>
  <si>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</si>
  <si>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</si>
  <si>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</si>
  <si>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</si>
  <si>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</si>
  <si>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</si>
  <si>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</si>
  <si>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</si>
  <si>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</si>
  <si>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</si>
  <si>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</si>
  <si>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</si>
  <si>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</si>
  <si>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</si>
  <si>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</si>
  <si>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</si>
  <si>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</si>
  <si>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</si>
  <si>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</si>
  <si>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</si>
  <si>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</si>
  <si>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</si>
  <si>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</si>
  <si>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</si>
  <si>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</si>
  <si>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</si>
  <si>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</si>
  <si>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</si>
  <si>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</si>
  <si>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</si>
  <si>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</si>
  <si>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</si>
  <si>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</si>
  <si>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</si>
  <si>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</si>
  <si>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</si>
  <si>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</si>
  <si>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</si>
  <si>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</si>
  <si>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</si>
  <si>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</si>
  <si>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</si>
  <si>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</si>
  <si>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</si>
  <si>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</si>
  <si>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</si>
  <si>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</si>
  <si>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</si>
  <si>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</si>
  <si>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</si>
  <si>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</si>
  <si>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</si>
  <si>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</si>
  <si>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</si>
  <si>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</si>
  <si>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</si>
  <si>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</si>
  <si>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</si>
  <si>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</si>
  <si>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</si>
  <si>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</si>
  <si>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</si>
  <si>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</si>
  <si>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</si>
  <si>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</si>
  <si>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</si>
  <si>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</si>
  <si>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</si>
  <si>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</si>
  <si>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</si>
  <si>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</si>
  <si>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</si>
  <si>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</si>
  <si>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</si>
  <si>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</si>
  <si>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</si>
  <si>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</si>
  <si>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</si>
  <si>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</si>
  <si>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</si>
  <si>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</si>
  <si>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</si>
  <si>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</si>
  <si>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</si>
  <si>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</si>
  <si>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</si>
  <si>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</si>
  <si>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</si>
  <si>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</si>
  <si>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</si>
  <si>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</si>
  <si>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</si>
  <si>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</si>
  <si>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</si>
  <si>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</si>
  <si>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</si>
  <si>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</si>
  <si>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</si>
  <si>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</si>
  <si>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</si>
  <si>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</si>
  <si>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</si>
  <si>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</si>
  <si>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</si>
  <si>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</si>
  <si>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</si>
  <si>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</si>
  <si>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</si>
  <si>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</si>
  <si>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</si>
  <si>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</si>
  <si>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</si>
  <si>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</si>
  <si>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</si>
  <si>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</si>
  <si>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</si>
  <si>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</si>
  <si>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</si>
  <si>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</si>
  <si>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</si>
  <si>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</si>
  <si>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</si>
  <si>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</si>
  <si>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</si>
  <si>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</si>
  <si>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</si>
  <si>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</si>
  <si>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</si>
  <si>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</si>
  <si>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</si>
  <si>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</si>
  <si>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</si>
  <si>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</si>
  <si>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</si>
  <si>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</si>
  <si>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</si>
  <si>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</si>
  <si>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</si>
  <si>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</si>
  <si>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</si>
  <si>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</si>
  <si>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</si>
  <si>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</si>
  <si>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</si>
  <si>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</si>
  <si>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</si>
  <si>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</si>
  <si>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</si>
  <si>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</si>
  <si>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</si>
  <si>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</si>
  <si>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</si>
  <si>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</si>
  <si>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</si>
  <si>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</si>
  <si>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</si>
  <si>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</si>
  <si>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</si>
  <si>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</si>
  <si>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</si>
  <si>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</si>
  <si>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</si>
  <si>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</si>
  <si>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</si>
  <si>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</si>
  <si>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</si>
  <si>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</si>
  <si>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</si>
  <si>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</si>
  <si>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</si>
  <si>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</si>
  <si>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</si>
  <si>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</si>
  <si>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</si>
  <si>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</si>
  <si>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</si>
  <si>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</si>
  <si>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</si>
  <si>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</si>
  <si>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</si>
  <si>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</si>
  <si>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</si>
  <si>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</si>
  <si>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</si>
  <si>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</si>
  <si>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</si>
  <si>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</si>
  <si>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</si>
  <si>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</si>
  <si>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</si>
  <si>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</si>
  <si>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</si>
  <si>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</si>
  <si>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</si>
  <si>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</si>
  <si>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</si>
  <si>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</si>
  <si>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</si>
  <si>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</si>
  <si>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</si>
  <si>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</si>
  <si>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</si>
  <si>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</si>
  <si>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</si>
  <si>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</si>
  <si>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</si>
  <si>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</si>
  <si>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</si>
  <si>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</si>
  <si>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</si>
  <si>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</si>
  <si>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</si>
  <si>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</si>
  <si>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</si>
  <si>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</si>
  <si>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</si>
  <si>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</si>
  <si>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</si>
  <si>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</si>
  <si>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</si>
  <si>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</si>
  <si>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</si>
  <si>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</si>
  <si>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</si>
  <si>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</si>
  <si>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</si>
  <si>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</si>
  <si>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</si>
  <si>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</si>
  <si>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</si>
  <si>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</si>
  <si>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</si>
  <si>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</si>
  <si>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</si>
  <si>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</si>
  <si>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</si>
  <si>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</si>
  <si>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</si>
  <si>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</si>
  <si>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</si>
  <si>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</si>
  <si>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</si>
  <si>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</si>
  <si>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</si>
  <si>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</si>
  <si>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</si>
  <si>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</si>
  <si>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</si>
  <si>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</si>
  <si>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</si>
  <si>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</si>
  <si>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</si>
  <si>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</si>
  <si>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</si>
  <si>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</si>
  <si>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</si>
  <si>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</si>
  <si>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</si>
  <si>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</si>
  <si>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</si>
  <si>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</si>
  <si>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</si>
  <si>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</si>
  <si>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</si>
  <si>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</si>
  <si>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</si>
  <si>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</si>
  <si>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</si>
  <si>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</si>
  <si>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</si>
  <si>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</si>
  <si>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</si>
  <si>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</si>
  <si>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</si>
  <si>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</si>
  <si>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</si>
  <si>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</si>
  <si>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</si>
  <si>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</si>
  <si>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</si>
  <si>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</si>
  <si>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</si>
  <si>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</si>
  <si>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</si>
  <si>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</si>
  <si>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</si>
  <si>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</si>
  <si>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</si>
  <si>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</si>
  <si>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</si>
  <si>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</si>
  <si>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</si>
  <si>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</si>
  <si>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</si>
  <si>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</si>
  <si>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</si>
  <si>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</si>
  <si>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</si>
  <si>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</si>
  <si>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</si>
  <si>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</si>
  <si>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</si>
  <si>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</si>
  <si>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</si>
  <si>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</si>
  <si>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</si>
  <si>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</si>
  <si>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</si>
  <si>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</si>
  <si>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</si>
  <si>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</si>
  <si>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</si>
  <si>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</si>
  <si>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</si>
  <si>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</si>
  <si>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</si>
  <si>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</si>
  <si>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</si>
  <si>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</si>
  <si>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</si>
  <si>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</si>
  <si>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</si>
  <si>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</si>
  <si>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</si>
  <si>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</si>
  <si>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</si>
  <si>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</si>
  <si>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</si>
  <si>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</si>
  <si>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</si>
  <si>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</si>
  <si>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</si>
  <si>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</si>
  <si>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</si>
  <si>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</si>
  <si>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</si>
  <si>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</si>
  <si>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</si>
  <si>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</si>
  <si>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</si>
  <si>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</si>
  <si>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</si>
  <si>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</si>
  <si>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</si>
  <si>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</si>
  <si>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</si>
  <si>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</si>
  <si>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</si>
  <si>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</si>
  <si>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</si>
  <si>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</si>
  <si>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</si>
  <si>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</si>
  <si>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</si>
  <si>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</si>
  <si>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</si>
  <si>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</si>
  <si>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</si>
  <si>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</si>
  <si>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</si>
  <si>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</si>
  <si>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</si>
  <si>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</si>
  <si>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</si>
  <si>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</si>
  <si>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</si>
  <si>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</si>
  <si>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</si>
  <si>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</si>
  <si>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</si>
  <si>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</si>
  <si>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</si>
  <si>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</si>
  <si>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</si>
  <si>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</si>
  <si>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</si>
  <si>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</si>
  <si>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</si>
  <si>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</si>
  <si>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</si>
  <si>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</si>
  <si>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</si>
  <si>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</si>
  <si>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</si>
  <si>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</si>
  <si>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</si>
  <si>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</si>
  <si>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</si>
  <si>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</si>
  <si>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</si>
  <si>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</si>
  <si>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</si>
  <si>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</si>
  <si>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</si>
  <si>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</si>
  <si>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</si>
  <si>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</si>
  <si>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</si>
  <si>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</si>
  <si>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</si>
  <si>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</si>
  <si>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</si>
  <si>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</si>
  <si>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</si>
  <si>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</si>
  <si>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</si>
  <si>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</si>
  <si>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</si>
  <si>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</si>
  <si>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</si>
  <si>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</si>
  <si>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</si>
  <si>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</si>
  <si>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</si>
  <si>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</si>
  <si>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</si>
  <si>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</si>
  <si>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</si>
  <si>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</si>
  <si>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</si>
  <si>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</si>
  <si>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</si>
  <si>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</si>
  <si>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</si>
  <si>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</si>
  <si>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</si>
  <si>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</si>
  <si>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</si>
  <si>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</si>
  <si>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</si>
  <si>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</si>
  <si>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</si>
  <si>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</si>
  <si>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</si>
  <si>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</si>
  <si>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</si>
  <si>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</si>
  <si>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</si>
  <si>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</si>
  <si>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</si>
  <si>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</si>
  <si>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</si>
  <si>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</si>
  <si>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</si>
  <si>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</si>
  <si>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</si>
  <si>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</si>
  <si>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</si>
  <si>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</si>
  <si>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</si>
  <si>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</si>
  <si>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</si>
  <si>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</si>
  <si>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</si>
  <si>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</si>
  <si>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</si>
  <si>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</si>
  <si>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</si>
  <si>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</si>
  <si>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</si>
  <si>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</si>
  <si>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</si>
  <si>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</si>
  <si>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</si>
  <si>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</si>
  <si>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</si>
  <si>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</si>
  <si>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</si>
  <si>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</si>
  <si>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</si>
  <si>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</si>
  <si>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</si>
  <si>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</si>
  <si>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</si>
  <si>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</si>
  <si>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</si>
  <si>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</si>
  <si>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</si>
  <si>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</si>
  <si>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</si>
  <si>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</si>
  <si>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</si>
  <si>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</si>
  <si>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</si>
  <si>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</si>
  <si>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</si>
  <si>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</si>
  <si>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</si>
  <si>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</si>
  <si>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</si>
  <si>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</si>
  <si>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</si>
  <si>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</si>
  <si>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</si>
  <si>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</si>
  <si>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</si>
  <si>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</si>
  <si>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</si>
  <si>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</si>
  <si>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</si>
  <si>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</si>
  <si>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</si>
  <si>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</si>
  <si>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</si>
  <si>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</si>
  <si>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</si>
  <si>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</si>
  <si>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</si>
  <si>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</si>
  <si>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</si>
  <si>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</si>
  <si>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</si>
  <si>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</si>
  <si>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</si>
  <si>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</si>
  <si>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</si>
  <si>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</si>
  <si>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</si>
  <si>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</si>
  <si>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</si>
  <si>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</si>
  <si>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</si>
  <si>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</si>
  <si>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</si>
  <si>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</si>
  <si>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</si>
  <si>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</si>
  <si>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</si>
  <si>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</si>
  <si>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</si>
  <si>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</si>
  <si>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</si>
  <si>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</si>
  <si>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</si>
  <si>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</si>
  <si>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</si>
  <si>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</si>
  <si>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</si>
  <si>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</si>
  <si>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</si>
  <si>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</si>
  <si>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</si>
  <si>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</si>
  <si>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</si>
  <si>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</si>
  <si>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</si>
  <si>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</si>
  <si>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</si>
  <si>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</si>
  <si>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</si>
  <si>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</si>
  <si>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</si>
  <si>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</si>
  <si>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</si>
  <si>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</si>
  <si>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</si>
  <si>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</si>
  <si>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</si>
  <si>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</si>
  <si>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</si>
  <si>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</si>
  <si>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</si>
  <si>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</si>
  <si>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</si>
  <si>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</si>
  <si>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</si>
  <si>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</si>
  <si>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</si>
  <si>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</si>
  <si>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</si>
  <si>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</si>
  <si>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</si>
  <si>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</si>
  <si>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</si>
  <si>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</si>
  <si>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</si>
  <si>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</si>
  <si>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</si>
  <si>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</si>
  <si>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</si>
  <si>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</si>
  <si>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</si>
  <si>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</si>
  <si>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</si>
  <si>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</si>
  <si>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</si>
  <si>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</si>
  <si>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</si>
  <si>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</si>
  <si>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</si>
  <si>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</si>
  <si>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</si>
  <si>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</si>
  <si>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</si>
  <si>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</si>
  <si>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</si>
  <si>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</si>
  <si>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</si>
  <si>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</si>
  <si>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</si>
  <si>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</si>
  <si>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</si>
  <si>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</si>
  <si>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</si>
  <si>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</si>
  <si>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</si>
  <si>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</si>
  <si>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</si>
  <si>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</si>
  <si>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</si>
  <si>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</si>
  <si>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</si>
  <si>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</si>
  <si>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</si>
  <si>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</si>
  <si>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</si>
  <si>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</si>
  <si>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</si>
  <si>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</si>
  <si>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</si>
  <si>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</si>
  <si>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</si>
  <si>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</si>
  <si>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</si>
  <si>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</si>
  <si>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</si>
  <si>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</si>
  <si>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</si>
  <si>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</si>
  <si>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</si>
  <si>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</si>
  <si>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</si>
  <si>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</si>
  <si>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</si>
  <si>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</si>
  <si>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</si>
  <si>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</si>
  <si>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</si>
  <si>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</si>
  <si>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</si>
  <si>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</si>
  <si>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</si>
  <si>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</si>
  <si>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</si>
  <si>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</si>
  <si>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</si>
  <si>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</si>
  <si>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</si>
  <si>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</si>
  <si>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</si>
  <si>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</si>
  <si>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</si>
  <si>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</si>
  <si>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</si>
  <si>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</si>
  <si>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</si>
  <si>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</si>
  <si>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</si>
  <si>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</si>
  <si>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</si>
  <si>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</si>
  <si>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</si>
  <si>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</si>
  <si>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</si>
  <si>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</si>
  <si>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</si>
  <si>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</si>
  <si>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</si>
  <si>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</si>
  <si>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</si>
  <si>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</si>
  <si>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</si>
  <si>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</si>
  <si>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</si>
  <si>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</si>
  <si>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</si>
  <si>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</si>
  <si>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</si>
  <si>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</si>
  <si>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</si>
  <si>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</si>
  <si>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</si>
  <si>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</si>
  <si>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</si>
  <si>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</si>
  <si>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</si>
  <si>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</si>
  <si>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</si>
  <si>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</si>
  <si>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</si>
  <si>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</si>
  <si>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</si>
  <si>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</si>
  <si>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</si>
  <si>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</si>
  <si>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</si>
  <si>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</si>
  <si>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</si>
  <si>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</si>
  <si>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</si>
  <si>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</si>
  <si>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</si>
  <si>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</si>
  <si>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</si>
  <si>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</si>
  <si>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</si>
  <si>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</si>
  <si>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</si>
  <si>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</si>
  <si>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</si>
  <si>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</si>
  <si>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</si>
  <si>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</si>
  <si>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</si>
  <si>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</si>
  <si>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</si>
  <si>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</si>
  <si>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</si>
  <si>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</si>
  <si>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</si>
  <si>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</si>
  <si>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</si>
  <si>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</si>
  <si>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</si>
  <si>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</si>
  <si>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</si>
  <si>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</si>
  <si>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</si>
  <si>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</si>
  <si>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</si>
  <si>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</si>
  <si>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</si>
  <si>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</si>
  <si>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</si>
  <si>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</si>
  <si>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</si>
  <si>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</si>
  <si>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</si>
  <si>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</si>
  <si>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</si>
  <si>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</si>
  <si>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</si>
  <si>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</si>
  <si>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</si>
  <si>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</si>
  <si>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</si>
  <si>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</si>
  <si>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</si>
  <si>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</si>
  <si>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</si>
  <si>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</si>
  <si>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</si>
  <si>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</si>
  <si>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</si>
  <si>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</si>
  <si>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</si>
  <si>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</si>
  <si>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</si>
  <si>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</si>
  <si>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</si>
  <si>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</si>
  <si>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</si>
  <si>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</si>
  <si>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</si>
  <si>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</si>
  <si>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</si>
  <si>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</si>
  <si>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</si>
  <si>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</si>
  <si>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</si>
  <si>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</si>
  <si>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</si>
  <si>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</si>
  <si>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</si>
  <si>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</si>
  <si>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</si>
  <si>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</si>
  <si>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</si>
  <si>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</si>
  <si>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</si>
  <si>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</si>
  <si>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</si>
  <si>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</si>
  <si>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</si>
  <si>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</si>
  <si>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</si>
  <si>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</si>
  <si>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</si>
  <si>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</si>
  <si>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</si>
  <si>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</si>
  <si>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</si>
  <si>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</si>
  <si>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</si>
  <si>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</si>
  <si>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</si>
  <si>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</si>
  <si>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</si>
  <si>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</si>
  <si>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</si>
  <si>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</si>
  <si>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</si>
  <si>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</si>
  <si>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</si>
  <si>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</si>
  <si>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</si>
  <si>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</si>
  <si>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</si>
  <si>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</si>
  <si>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</si>
  <si>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</si>
  <si>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</si>
  <si>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</si>
  <si>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</si>
  <si>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</si>
  <si>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</si>
  <si>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</si>
  <si>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</si>
  <si>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</si>
  <si>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</si>
  <si>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</si>
  <si>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</si>
  <si>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</si>
  <si>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</si>
  <si>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</si>
  <si>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</si>
  <si>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</si>
  <si>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</si>
  <si>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</si>
  <si>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</si>
  <si>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</si>
  <si>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</si>
  <si>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</si>
  <si>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</si>
  <si>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</si>
  <si>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</si>
  <si>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</si>
  <si>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</si>
  <si>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</si>
  <si>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</si>
  <si>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</si>
  <si>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</si>
  <si>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</si>
  <si>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</si>
  <si>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</si>
  <si>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</si>
  <si>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</si>
  <si>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</si>
  <si>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</si>
  <si>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</si>
  <si>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</si>
  <si>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</si>
  <si>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</si>
  <si>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</si>
  <si>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</si>
  <si>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</si>
  <si>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</si>
  <si>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</si>
  <si>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</si>
  <si>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</si>
  <si>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</si>
  <si>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</si>
  <si>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</si>
  <si>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</si>
  <si>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</si>
  <si>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</si>
  <si>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</si>
  <si>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</si>
  <si>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</si>
  <si>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</si>
  <si>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</si>
  <si>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</si>
  <si>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</si>
  <si>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</si>
  <si>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</si>
  <si>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</si>
  <si>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</si>
  <si>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</si>
  <si>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</si>
  <si>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</si>
  <si>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</si>
  <si>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</si>
  <si>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</si>
  <si>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</si>
  <si>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</si>
  <si>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</si>
  <si>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</si>
  <si>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</si>
  <si>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</si>
  <si>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</si>
  <si>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</si>
  <si>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</si>
  <si>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</si>
  <si>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</si>
  <si>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</si>
  <si>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</si>
  <si>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</si>
  <si>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</si>
  <si>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</si>
  <si>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</si>
  <si>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</si>
  <si>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</si>
  <si>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</si>
  <si>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</si>
  <si>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</si>
  <si>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</si>
  <si>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</si>
  <si>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</si>
  <si>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</si>
  <si>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</si>
  <si>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</si>
  <si>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</si>
  <si>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</si>
  <si>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</si>
  <si>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</si>
  <si>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</si>
  <si>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</si>
  <si>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</si>
  <si>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</si>
  <si>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</si>
  <si>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</si>
  <si>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</si>
  <si>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</si>
  <si>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</si>
  <si>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</si>
  <si>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</si>
  <si>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</si>
  <si>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</si>
  <si>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</si>
  <si>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</si>
  <si>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</si>
  <si>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</si>
  <si>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</si>
  <si>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</si>
  <si>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</si>
  <si>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</si>
  <si>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</si>
  <si>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</si>
  <si>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</si>
  <si>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</si>
  <si>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</si>
  <si>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</si>
  <si>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</si>
  <si>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</si>
  <si>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</si>
  <si>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</si>
  <si>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</si>
  <si>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</si>
  <si>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</si>
  <si>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</si>
  <si>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</si>
  <si>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</si>
  <si>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</si>
  <si>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</si>
  <si>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</si>
  <si>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</si>
  <si>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</si>
  <si>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</si>
  <si>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</si>
  <si>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</si>
  <si>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</si>
  <si>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</si>
  <si>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</si>
  <si>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</si>
  <si>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</si>
  <si>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</si>
  <si>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</si>
  <si>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</si>
  <si>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</si>
  <si>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</si>
  <si>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</si>
  <si>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</si>
  <si>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</si>
  <si>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</si>
  <si>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</si>
  <si>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</si>
  <si>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</si>
  <si>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</si>
  <si>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</si>
  <si>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</si>
  <si>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</si>
  <si>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</si>
  <si>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</si>
  <si>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</si>
  <si>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</si>
  <si>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</si>
  <si>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</si>
  <si>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</si>
  <si>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</si>
  <si>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</si>
  <si>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</si>
  <si>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</si>
  <si>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</si>
  <si>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</si>
  <si>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</si>
  <si>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</si>
  <si>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</si>
  <si>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</si>
  <si>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</si>
  <si>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</si>
  <si>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</si>
  <si>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</si>
  <si>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</si>
  <si>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</si>
  <si>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</si>
  <si>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</si>
  <si>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</si>
  <si>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</si>
  <si>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</si>
  <si>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</si>
  <si>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</si>
  <si>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</si>
  <si>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</si>
  <si>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</si>
  <si>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</si>
  <si>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</si>
  <si>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</si>
  <si>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</si>
  <si>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</si>
  <si>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</si>
  <si>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</si>
  <si>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</si>
  <si>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</si>
  <si>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</si>
  <si>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</si>
  <si>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</si>
  <si>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</si>
  <si>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</si>
  <si>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</si>
  <si>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</si>
  <si>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</si>
  <si>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</si>
  <si>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</si>
  <si>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</si>
  <si>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</si>
  <si>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</si>
  <si>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</si>
  <si>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</si>
  <si>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</si>
  <si>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</si>
  <si>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</si>
  <si>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</si>
  <si>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</si>
  <si>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</si>
  <si>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</si>
  <si>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</si>
  <si>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</si>
  <si>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</si>
  <si>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</si>
  <si>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</si>
  <si>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</si>
  <si>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</si>
  <si>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</si>
  <si>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</si>
  <si>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</si>
  <si>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</si>
  <si>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</si>
  <si>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</si>
  <si>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</si>
  <si>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</si>
  <si>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</si>
  <si>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</si>
  <si>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</si>
  <si>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</si>
  <si>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</si>
  <si>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</si>
  <si>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</si>
  <si>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</si>
  <si>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</si>
  <si>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</si>
  <si>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</si>
  <si>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</si>
  <si>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</si>
  <si>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</si>
  <si>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</si>
  <si>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</si>
  <si>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</si>
  <si>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</si>
  <si>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</si>
  <si>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</si>
  <si>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</si>
  <si>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</si>
  <si>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</si>
  <si>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</si>
  <si>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</si>
  <si>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</si>
  <si>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</si>
  <si>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</si>
  <si>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</si>
  <si>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</si>
  <si>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</si>
  <si>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</si>
  <si>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</si>
  <si>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</si>
  <si>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</si>
  <si>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</si>
  <si>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</si>
  <si>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</si>
  <si>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</si>
  <si>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</si>
  <si>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</si>
  <si>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</si>
  <si>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</si>
  <si>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</si>
  <si>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</si>
  <si>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</si>
  <si>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</si>
  <si>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</si>
  <si>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</si>
  <si>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</si>
  <si>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</si>
  <si>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</si>
  <si>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</si>
  <si>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</si>
  <si>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</si>
  <si>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</si>
  <si>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</si>
  <si>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</si>
  <si>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</si>
  <si>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</si>
  <si>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</si>
  <si>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</si>
  <si>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</si>
  <si>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</si>
  <si>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</si>
  <si>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</si>
  <si>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</si>
  <si>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</si>
  <si>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</si>
  <si>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</si>
  <si>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</si>
  <si>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</si>
  <si>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</si>
  <si>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</si>
  <si>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</si>
  <si>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</si>
  <si>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</si>
  <si>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</si>
  <si>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</si>
  <si>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</si>
  <si>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</si>
  <si>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</si>
  <si>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</si>
  <si>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</si>
  <si>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</si>
  <si>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</si>
  <si>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</si>
  <si>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</si>
  <si>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</si>
  <si>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</si>
  <si>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</si>
  <si>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</si>
  <si>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</si>
  <si>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</si>
  <si>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</si>
  <si>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</si>
  <si>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</si>
  <si>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</si>
  <si>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</si>
  <si>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</si>
  <si>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</si>
  <si>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</si>
  <si>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</si>
  <si>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</si>
  <si>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</si>
  <si>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</si>
  <si>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</si>
  <si>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</si>
  <si>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</si>
  <si>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</si>
  <si>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</si>
  <si>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</si>
  <si>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</si>
  <si>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</si>
  <si>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</si>
  <si>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</si>
  <si>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</si>
  <si>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</si>
  <si>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</si>
  <si>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</si>
  <si>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</si>
  <si>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</si>
  <si>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</si>
  <si>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</si>
  <si>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</si>
  <si>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</si>
  <si>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</si>
  <si>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</si>
  <si>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</si>
  <si>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</si>
  <si>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</si>
  <si>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</si>
  <si>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</si>
  <si>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</si>
  <si>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</si>
  <si>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</si>
  <si>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</si>
  <si>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</si>
  <si>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</si>
  <si>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</si>
  <si>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</si>
  <si>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</si>
  <si>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</si>
  <si>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</si>
  <si>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</si>
  <si>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</si>
  <si>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</si>
  <si>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</si>
  <si>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</si>
  <si>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</si>
  <si>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</si>
  <si>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</si>
  <si>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</si>
  <si>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</si>
  <si>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</si>
  <si>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</si>
  <si>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</si>
  <si>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</si>
  <si>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</si>
  <si>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</si>
  <si>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</si>
  <si>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</si>
  <si>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</si>
  <si>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</si>
  <si>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</si>
  <si>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</si>
  <si>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</si>
  <si>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</si>
  <si>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</si>
  <si>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</si>
  <si>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</si>
  <si>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</si>
  <si>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</si>
  <si>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</si>
  <si>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</si>
  <si>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</si>
  <si>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</si>
  <si>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</si>
  <si>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</si>
  <si>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</si>
  <si>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</si>
  <si>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</si>
  <si>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</si>
  <si>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</si>
  <si>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</si>
  <si>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</si>
  <si>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</si>
  <si>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</si>
  <si>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</si>
  <si>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</si>
  <si>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</si>
  <si>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</si>
  <si>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</si>
  <si>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</si>
  <si>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</si>
  <si>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</si>
  <si>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</si>
  <si>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</si>
  <si>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</si>
  <si>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</si>
  <si>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</si>
  <si>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</si>
  <si>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</si>
  <si>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</si>
  <si>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</si>
  <si>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</si>
  <si>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</si>
  <si>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</si>
  <si>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</si>
  <si>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</si>
  <si>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</si>
  <si>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</si>
  <si>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</si>
  <si>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</si>
  <si>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</si>
  <si>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</si>
  <si>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</si>
  <si>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</si>
  <si>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</si>
  <si>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</si>
  <si>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</si>
  <si>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</si>
  <si>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</si>
  <si>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</si>
  <si>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</si>
  <si>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</si>
  <si>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</si>
  <si>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</si>
  <si>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</si>
  <si>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</si>
  <si>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</si>
  <si>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</si>
  <si>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</si>
  <si>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</si>
  <si>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</si>
  <si>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</si>
  <si>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</si>
  <si>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</si>
  <si>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</si>
  <si>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</si>
  <si>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</si>
  <si>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</si>
  <si>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</si>
  <si>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</si>
  <si>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</si>
  <si>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</si>
  <si>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</si>
  <si>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</si>
  <si>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</si>
  <si>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</si>
  <si>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</si>
  <si>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</si>
  <si>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</si>
  <si>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</si>
  <si>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</si>
  <si>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</si>
  <si>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</si>
  <si>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</si>
  <si>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</si>
  <si>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</si>
  <si>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</si>
  <si>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</si>
  <si>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</si>
  <si>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</si>
  <si>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</si>
  <si>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</si>
  <si>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</si>
  <si>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</si>
  <si>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</si>
  <si>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</si>
  <si>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</si>
  <si>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</si>
  <si>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</si>
  <si>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</si>
  <si>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</si>
  <si>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</si>
  <si>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</si>
  <si>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</si>
  <si>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</si>
  <si>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</si>
  <si>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</si>
  <si>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</si>
  <si>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</si>
  <si>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</si>
  <si>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</si>
  <si>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</si>
  <si>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</si>
  <si>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</si>
  <si>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</si>
  <si>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</si>
  <si>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</si>
  <si>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</si>
  <si>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</si>
  <si>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</si>
  <si>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</si>
  <si>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</si>
  <si>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</si>
  <si>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</si>
  <si>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</si>
  <si>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</si>
  <si>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</si>
  <si>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</si>
  <si>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</si>
  <si>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</si>
  <si>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</si>
  <si>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</si>
  <si>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</si>
  <si>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</si>
  <si>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</si>
  <si>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</si>
  <si>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</si>
  <si>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</si>
  <si>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</si>
  <si>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</si>
  <si>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</si>
  <si>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</si>
  <si>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</si>
  <si>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</si>
  <si>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</si>
  <si>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</si>
  <si>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</si>
  <si>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</si>
  <si>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</si>
  <si>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</si>
  <si>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</si>
  <si>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</si>
  <si>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</si>
  <si>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</si>
  <si>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</si>
  <si>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</si>
  <si>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</si>
  <si>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</si>
  <si>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</si>
  <si>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</si>
  <si>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</si>
  <si>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</si>
  <si>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</si>
  <si>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</si>
  <si>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</si>
  <si>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</si>
  <si>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</si>
  <si>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</si>
  <si>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</si>
  <si>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</si>
  <si>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</si>
  <si>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</si>
  <si>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</si>
  <si>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</si>
  <si>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</si>
  <si>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</si>
  <si>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</si>
  <si>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</si>
  <si>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</si>
  <si>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</si>
  <si>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</si>
  <si>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</si>
  <si>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</si>
  <si>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</si>
  <si>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</si>
  <si>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</si>
  <si>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</si>
  <si>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</si>
  <si>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</si>
  <si>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</si>
  <si>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</si>
  <si>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</si>
  <si>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</si>
  <si>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</si>
  <si>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</si>
  <si>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</si>
  <si>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</si>
  <si>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</si>
  <si>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</si>
  <si>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</si>
  <si>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</si>
  <si>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</si>
  <si>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</si>
  <si>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</si>
  <si>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</si>
  <si>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</si>
  <si>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</si>
  <si>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</si>
  <si>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</si>
  <si>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</si>
  <si>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</si>
  <si>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</si>
  <si>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</si>
  <si>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</si>
  <si>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</si>
  <si>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</si>
  <si>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</si>
  <si>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</si>
  <si>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</si>
  <si>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</si>
  <si>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</si>
  <si>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</si>
  <si>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</si>
  <si>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</si>
  <si>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</si>
  <si>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</si>
  <si>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</si>
  <si>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</si>
  <si>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</si>
  <si>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</si>
  <si>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</si>
  <si>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</si>
  <si>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</si>
  <si>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</si>
  <si>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</si>
  <si>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</si>
  <si>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</si>
  <si>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</si>
  <si>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</si>
  <si>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</si>
  <si>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</si>
  <si>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</si>
  <si>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</si>
  <si>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</si>
  <si>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</si>
  <si>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</si>
  <si>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</si>
  <si>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</si>
  <si>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</si>
  <si>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</si>
  <si>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</si>
  <si>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</si>
  <si>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</si>
  <si>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</si>
  <si>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</si>
  <si>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</si>
  <si>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</si>
  <si>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</si>
  <si>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</si>
  <si>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</si>
  <si>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</si>
  <si>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</si>
  <si>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</si>
  <si>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</si>
  <si>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</si>
  <si>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</si>
  <si>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</si>
  <si>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</si>
  <si>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</si>
  <si>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</si>
  <si>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</si>
  <si>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</si>
  <si>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</si>
  <si>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</si>
  <si>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</si>
  <si>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</si>
  <si>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</si>
  <si>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</si>
  <si>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</si>
  <si>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</si>
  <si>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</si>
  <si>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</si>
  <si>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</si>
  <si>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</si>
  <si>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</si>
  <si>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</si>
  <si>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</si>
  <si>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</si>
  <si>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</si>
  <si>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</si>
  <si>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</si>
  <si>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</si>
  <si>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</si>
  <si>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</si>
  <si>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</si>
  <si>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</si>
  <si>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</si>
  <si>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</si>
  <si>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</si>
  <si>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</si>
  <si>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</si>
  <si>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</si>
  <si>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</si>
  <si>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</si>
  <si>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</si>
  <si>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</si>
  <si>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</si>
  <si>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</si>
  <si>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</si>
  <si>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</si>
  <si>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</si>
  <si>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</si>
  <si>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</si>
  <si>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</si>
  <si>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</si>
  <si>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</si>
  <si>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</si>
  <si>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</si>
  <si>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</si>
  <si>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</si>
  <si>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</si>
  <si>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</si>
  <si>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</si>
  <si>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</si>
  <si>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</si>
  <si>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</si>
  <si>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</si>
  <si>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</si>
  <si>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</si>
  <si>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</si>
  <si>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</si>
  <si>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</si>
  <si>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</si>
  <si>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</si>
  <si>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</si>
  <si>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</si>
  <si>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</si>
  <si>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</si>
  <si>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</si>
  <si>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</si>
  <si>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</si>
  <si>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</si>
  <si>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</si>
  <si>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</si>
  <si>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</si>
  <si>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</si>
  <si>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</si>
  <si>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</si>
  <si>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</si>
  <si>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</si>
  <si>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</si>
  <si>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</si>
  <si>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</si>
  <si>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</si>
  <si>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</si>
  <si>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</si>
  <si>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</si>
  <si>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</si>
  <si>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</si>
  <si>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</si>
  <si>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</si>
  <si>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</si>
  <si>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</si>
  <si>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</si>
  <si>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</si>
  <si>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</si>
  <si>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</si>
  <si>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</si>
  <si>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</si>
  <si>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</si>
  <si>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</si>
  <si>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</si>
  <si>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</si>
  <si>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</si>
  <si>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</si>
  <si>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</si>
  <si>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</si>
  <si>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</si>
  <si>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</si>
  <si>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</si>
  <si>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</si>
  <si>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</si>
  <si>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</si>
  <si>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</si>
  <si>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</si>
  <si>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</si>
  <si>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</si>
  <si>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</si>
  <si>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</si>
  <si>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</si>
  <si>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</si>
  <si>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</si>
  <si>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</si>
  <si>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</si>
  <si>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</si>
  <si>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</si>
  <si>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</si>
  <si>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</si>
  <si>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</si>
  <si>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</si>
  <si>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</si>
  <si>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</si>
  <si>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</si>
  <si>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</si>
  <si>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</si>
  <si>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</si>
  <si>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</si>
  <si>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</si>
  <si>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</si>
  <si>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</si>
  <si>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</si>
  <si>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</si>
  <si>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</si>
  <si>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</si>
  <si>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</si>
  <si>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</si>
  <si>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</si>
  <si>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</si>
  <si>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</si>
  <si>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</si>
  <si>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</si>
  <si>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</si>
  <si>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</si>
  <si>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</si>
  <si>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</si>
  <si>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</si>
  <si>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</si>
  <si>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</si>
  <si>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</si>
  <si>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</si>
  <si>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</si>
  <si>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</si>
  <si>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</si>
  <si>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</si>
  <si>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</si>
  <si>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</si>
  <si>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</si>
  <si>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</si>
  <si>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</si>
  <si>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</si>
  <si>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</si>
  <si>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</si>
  <si>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</si>
  <si>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</si>
  <si>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</si>
  <si>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</si>
  <si>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</si>
  <si>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</si>
  <si>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</si>
  <si>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</si>
  <si>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</si>
  <si>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</si>
  <si>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</si>
  <si>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</si>
  <si>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</si>
  <si>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</si>
  <si>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</si>
  <si>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</si>
  <si>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</si>
  <si>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</si>
  <si>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</si>
  <si>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</si>
  <si>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</si>
  <si>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</si>
  <si>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</si>
  <si>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</si>
  <si>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</si>
  <si>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</si>
  <si>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</si>
  <si>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</si>
  <si>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</si>
  <si>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</si>
  <si>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</si>
  <si>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</si>
  <si>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</si>
  <si>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</si>
  <si>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</si>
  <si>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</si>
  <si>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</si>
  <si>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</si>
  <si>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</si>
  <si>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</si>
  <si>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</si>
  <si>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</si>
  <si>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</si>
  <si>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</si>
  <si>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</si>
  <si>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</si>
  <si>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</si>
  <si>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</si>
  <si>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</si>
  <si>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</si>
  <si>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</si>
  <si>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</si>
  <si>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</si>
  <si>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</si>
  <si>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</si>
  <si>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</si>
  <si>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</si>
  <si>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</si>
  <si>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</si>
  <si>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</si>
  <si>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</si>
  <si>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</si>
  <si>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</si>
  <si>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</si>
  <si>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</si>
  <si>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</si>
  <si>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</si>
  <si>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</si>
  <si>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</si>
  <si>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</si>
  <si>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</si>
  <si>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</si>
  <si>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</si>
  <si>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</si>
  <si>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</si>
  <si>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</si>
  <si>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</si>
  <si>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</si>
  <si>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</si>
  <si>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</si>
  <si>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</si>
  <si>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</si>
  <si>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</si>
  <si>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</si>
  <si>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</si>
  <si>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</si>
  <si>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</si>
  <si>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</si>
  <si>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</si>
  <si>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</si>
  <si>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</si>
  <si>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</si>
  <si>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</si>
  <si>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</si>
  <si>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</si>
  <si>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</si>
  <si>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</si>
  <si>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</si>
  <si>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</si>
  <si>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</si>
  <si>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</si>
  <si>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</si>
  <si>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</si>
  <si>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</si>
  <si>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</si>
  <si>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</si>
  <si>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</si>
  <si>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</si>
  <si>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</si>
  <si>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</si>
  <si>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</si>
  <si>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</si>
  <si>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</si>
  <si>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</si>
  <si>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</si>
  <si>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</si>
  <si>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</si>
  <si>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</si>
  <si>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</si>
  <si>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</si>
  <si>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</si>
  <si>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</si>
  <si>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</si>
  <si>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</si>
  <si>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</si>
  <si>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</si>
  <si>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</si>
  <si>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</si>
  <si>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</si>
  <si>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</si>
  <si>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</si>
  <si>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</si>
  <si>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</si>
  <si>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</si>
  <si>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</si>
  <si>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</si>
  <si>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</si>
  <si>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</si>
  <si>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</si>
  <si>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</si>
  <si>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</si>
  <si>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</si>
  <si>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</si>
  <si>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</si>
  <si>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</si>
  <si>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</si>
  <si>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</si>
  <si>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</si>
  <si>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</si>
  <si>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</si>
  <si>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</si>
  <si>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</si>
  <si>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</si>
  <si>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</si>
  <si>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</si>
  <si>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</si>
  <si>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</si>
  <si>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</si>
  <si>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</si>
  <si>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</si>
  <si>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</si>
  <si>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</si>
  <si>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</si>
  <si>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</si>
  <si>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</si>
  <si>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</si>
  <si>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</si>
  <si>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</si>
  <si>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</si>
  <si>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</si>
  <si>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</si>
  <si>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</si>
  <si>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</si>
  <si>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</si>
  <si>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</si>
  <si>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</si>
  <si>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</si>
  <si>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</si>
  <si>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</si>
  <si>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</si>
  <si>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</si>
  <si>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</si>
  <si>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</si>
  <si>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</si>
  <si>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</si>
  <si>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</si>
  <si>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</si>
  <si>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</si>
  <si>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</si>
  <si>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</si>
  <si>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</si>
  <si>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</si>
  <si>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</si>
  <si>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</si>
  <si>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</si>
  <si>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</si>
  <si>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</si>
  <si>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</si>
  <si>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</si>
  <si>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</si>
  <si>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</si>
  <si>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</si>
  <si>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</si>
  <si>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</si>
  <si>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</si>
  <si>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</si>
  <si>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</si>
  <si>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</si>
  <si>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</si>
  <si>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</si>
  <si>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</si>
  <si>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</si>
  <si>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</si>
  <si>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</si>
  <si>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</si>
  <si>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</si>
  <si>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</si>
  <si>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</si>
  <si>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</si>
  <si>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</si>
  <si>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</si>
  <si>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</si>
  <si>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</si>
  <si>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</si>
  <si>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</si>
  <si>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</si>
  <si>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</si>
  <si>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</si>
  <si>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</si>
  <si>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</si>
  <si>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</si>
  <si>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</si>
  <si>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</si>
  <si>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</si>
  <si>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</si>
  <si>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</si>
  <si>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</si>
  <si>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</si>
  <si>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</si>
  <si>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</si>
  <si>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</si>
  <si>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</si>
  <si>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</si>
  <si>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</si>
  <si>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</si>
  <si>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</si>
  <si>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</si>
  <si>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</si>
  <si>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</si>
  <si>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</si>
  <si>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</si>
  <si>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</si>
  <si>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</si>
  <si>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</si>
  <si>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</si>
  <si>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</si>
  <si>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</si>
  <si>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</si>
  <si>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</si>
  <si>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</si>
  <si>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</si>
  <si>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</si>
  <si>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</si>
  <si>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</si>
  <si>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</si>
  <si>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</si>
  <si>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</si>
  <si>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</si>
  <si>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</si>
  <si>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</si>
  <si>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</si>
  <si>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</si>
  <si>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</si>
  <si>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</si>
  <si>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</si>
  <si>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</si>
  <si>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</si>
  <si>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</si>
  <si>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</si>
  <si>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</si>
  <si>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</si>
  <si>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</si>
  <si>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</si>
  <si>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</si>
  <si>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</si>
  <si>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</si>
  <si>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</si>
  <si>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</si>
  <si>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</si>
  <si>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</si>
  <si>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</si>
  <si>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</si>
  <si>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</si>
  <si>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</si>
  <si>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</si>
  <si>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</si>
  <si>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</si>
  <si>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</si>
  <si>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</si>
  <si>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</si>
  <si>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</si>
  <si>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</si>
  <si>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</si>
  <si>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</si>
  <si>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</si>
  <si>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</si>
  <si>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</si>
  <si>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</si>
  <si>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</si>
  <si>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</si>
  <si>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</si>
  <si>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</si>
  <si>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</si>
  <si>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</si>
  <si>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</si>
  <si>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</si>
  <si>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</si>
  <si>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</si>
  <si>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</si>
  <si>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</si>
  <si>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</si>
  <si>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</si>
  <si>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</si>
  <si>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</si>
  <si>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</si>
  <si>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</si>
  <si>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DORDOGNE</t>
  </si>
  <si>
    <t xml:space="preserve">NOM_PRELEV_DETERM</t>
  </si>
  <si>
    <t xml:space="preserve">EUROFINS Hydrobiologie FRANCE</t>
  </si>
  <si>
    <t xml:space="preserve">LB_STATION</t>
  </si>
  <si>
    <t xml:space="preserve">LA DORDOGNE EN AMONT DE SINGLES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</si>
  <si>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</si>
  <si>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664838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</si>
  <si>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</si>
  <si>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</si>
  <si>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6498538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</si>
  <si>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</si>
  <si>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</si>
  <si>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</si>
  <si>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664749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</si>
  <si>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</si>
  <si>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6498529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</si>
  <si>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</si>
  <si>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</si>
  <si>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</si>
  <si>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</si>
  <si>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</si>
  <si>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</si>
  <si>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</si>
  <si>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</si>
  <si>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</si>
  <si>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</si>
  <si>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</si>
  <si>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</si>
  <si>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</si>
  <si>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</si>
  <si>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</si>
  <si>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</si>
  <si>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</si>
  <si>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</si>
  <si>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</si>
  <si>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</si>
  <si>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</si>
  <si>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</si>
  <si>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</si>
  <si>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</si>
  <si>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</si>
  <si>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</si>
  <si>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</si>
  <si>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</si>
  <si>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</si>
  <si>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</si>
  <si>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</si>
  <si>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</si>
  <si>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</si>
  <si>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</si>
  <si>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</si>
  <si>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</si>
  <si>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</si>
  <si>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</si>
  <si>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</si>
  <si>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</si>
  <si>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</si>
  <si>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</si>
  <si>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</si>
  <si>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</si>
  <si>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</si>
  <si>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</si>
  <si>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</si>
  <si>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</si>
  <si>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</si>
  <si>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</si>
  <si>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</si>
  <si>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</si>
  <si>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</si>
  <si>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</si>
  <si>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</si>
  <si>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</si>
  <si>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</si>
  <si>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</si>
  <si>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</si>
  <si>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</si>
  <si>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</si>
  <si>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</si>
  <si>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</si>
  <si>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</si>
  <si>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</si>
  <si>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</si>
  <si>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</si>
  <si>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</si>
  <si>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</si>
  <si>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</si>
  <si>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</si>
  <si>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</si>
  <si>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</si>
  <si>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</si>
  <si>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</si>
  <si>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</si>
  <si>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</si>
  <si>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&lt; 2019. HYAFLU expertise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</si>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</sst>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D20" activeCellId="0" sqref="D20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44048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664838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6498538</v>
      </c>
    </row>
    <row r="19" customFormat="false" ht="15" hidden="false" customHeight="false" outlineLevel="0" collapsed="false">
      <c r="A19" s="34" t="s">
        <v>5201</v>
      </c>
      <c r="B19" s="40" t="n">
        <v>606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9.6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89</v>
      </c>
      <c r="D35" s="53" t="s">
        <v>5220</v>
      </c>
      <c r="E35" s="54" t="n">
        <v>11</v>
      </c>
    </row>
    <row r="36" s="57" customFormat="true" ht="15" hidden="false" customHeight="true" outlineLevel="0" collapsed="false">
      <c r="A36" s="55" t="s">
        <v>5221</v>
      </c>
      <c r="B36" s="35" t="n">
        <v>90</v>
      </c>
      <c r="C36" s="51"/>
      <c r="D36" s="56" t="s">
        <v>5222</v>
      </c>
      <c r="E36" s="35" t="n">
        <v>10</v>
      </c>
    </row>
    <row r="37" s="57" customFormat="true" ht="15" hidden="false" customHeight="true" outlineLevel="0" collapsed="false">
      <c r="A37" s="55" t="s">
        <v>5223</v>
      </c>
      <c r="B37" s="35" t="n">
        <v>9.5</v>
      </c>
      <c r="C37" s="51"/>
      <c r="D37" s="56" t="s">
        <v>5224</v>
      </c>
      <c r="E37" s="35" t="n">
        <v>10.6</v>
      </c>
    </row>
    <row r="38" s="57" customFormat="true" ht="15" hidden="false" customHeight="true" outlineLevel="0" collapsed="false">
      <c r="A38" s="55" t="s">
        <v>5225</v>
      </c>
      <c r="B38" s="35" t="n">
        <v>3</v>
      </c>
      <c r="C38" s="51"/>
      <c r="D38" s="56" t="s">
        <v>5225</v>
      </c>
      <c r="E38" s="35" t="n">
        <v>0.1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/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 t="n">
        <v>5</v>
      </c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 t="n">
        <v>3</v>
      </c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3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5</v>
      </c>
      <c r="C58" s="51"/>
      <c r="D58" s="26" t="s">
        <v>5244</v>
      </c>
      <c r="E58" s="62" t="n">
        <v>4</v>
      </c>
    </row>
    <row r="59" s="17" customFormat="true" ht="15" hidden="false" customHeight="false" outlineLevel="0" collapsed="false">
      <c r="A59" s="34" t="s">
        <v>5245</v>
      </c>
      <c r="B59" s="62" t="n">
        <v>2</v>
      </c>
      <c r="C59" s="51"/>
      <c r="D59" s="26" t="s">
        <v>5245</v>
      </c>
      <c r="E59" s="62" t="n">
        <v>4</v>
      </c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 t="n">
        <v>2</v>
      </c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2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5</v>
      </c>
    </row>
    <row r="67" s="17" customFormat="true" ht="15" hidden="false" customHeight="false" outlineLevel="0" collapsed="false">
      <c r="A67" s="34" t="s">
        <v>5251</v>
      </c>
      <c r="B67" s="62" t="n">
        <v>4</v>
      </c>
      <c r="C67" s="51"/>
      <c r="D67" s="26" t="s">
        <v>5251</v>
      </c>
      <c r="E67" s="62" t="n">
        <v>2</v>
      </c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3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4</v>
      </c>
      <c r="C73" s="51"/>
      <c r="D73" s="19" t="s">
        <v>5255</v>
      </c>
      <c r="E73" s="61" t="n">
        <v>4</v>
      </c>
    </row>
    <row r="74" s="17" customFormat="true" ht="15" hidden="false" customHeight="false" outlineLevel="0" collapsed="false">
      <c r="A74" s="34" t="s">
        <v>5256</v>
      </c>
      <c r="B74" s="62" t="n">
        <v>4</v>
      </c>
      <c r="C74" s="51"/>
      <c r="D74" s="26" t="s">
        <v>5256</v>
      </c>
      <c r="E74" s="62" t="n">
        <v>4</v>
      </c>
    </row>
    <row r="75" s="17" customFormat="true" ht="15" hidden="false" customHeight="false" outlineLevel="0" collapsed="false">
      <c r="A75" s="34" t="s">
        <v>5257</v>
      </c>
      <c r="B75" s="62" t="n">
        <v>3</v>
      </c>
      <c r="C75" s="51"/>
      <c r="D75" s="26" t="s">
        <v>5257</v>
      </c>
      <c r="E75" s="62" t="n">
        <v>2</v>
      </c>
    </row>
    <row r="76" s="17" customFormat="true" ht="15" hidden="false" customHeight="false" outlineLevel="0" collapsed="false">
      <c r="A76" s="34" t="s">
        <v>5258</v>
      </c>
      <c r="B76" s="62" t="n">
        <v>2</v>
      </c>
      <c r="C76" s="51"/>
      <c r="D76" s="26" t="s">
        <v>5258</v>
      </c>
      <c r="E76" s="62" t="n">
        <v>2</v>
      </c>
    </row>
    <row r="77" s="17" customFormat="true" ht="15" hidden="false" customHeight="false" outlineLevel="0" collapsed="false">
      <c r="A77" s="34" t="s">
        <v>5259</v>
      </c>
      <c r="B77" s="62" t="n">
        <v>2</v>
      </c>
      <c r="C77" s="51"/>
      <c r="D77" s="26" t="s">
        <v>5259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 t="n">
        <v>1</v>
      </c>
    </row>
    <row r="82" s="17" customFormat="true" ht="15" hidden="false" customHeight="false" outlineLevel="0" collapsed="false">
      <c r="A82" s="34" t="s">
        <v>5262</v>
      </c>
      <c r="B82" s="62"/>
      <c r="C82" s="51"/>
      <c r="D82" s="26" t="s">
        <v>5262</v>
      </c>
      <c r="E82" s="62"/>
    </row>
    <row r="83" s="17" customFormat="true" ht="15" hidden="false" customHeight="false" outlineLevel="0" collapsed="false">
      <c r="A83" s="34" t="s">
        <v>5263</v>
      </c>
      <c r="B83" s="62" t="n">
        <v>4</v>
      </c>
      <c r="C83" s="51"/>
      <c r="D83" s="26" t="s">
        <v>5263</v>
      </c>
      <c r="E83" s="62" t="n">
        <v>2</v>
      </c>
    </row>
    <row r="84" s="17" customFormat="true" ht="15" hidden="false" customHeight="false" outlineLevel="0" collapsed="false">
      <c r="A84" s="34" t="s">
        <v>5264</v>
      </c>
      <c r="B84" s="62" t="n">
        <v>4</v>
      </c>
      <c r="C84" s="51"/>
      <c r="D84" s="26" t="s">
        <v>5264</v>
      </c>
      <c r="E84" s="62" t="n">
        <v>4</v>
      </c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4</v>
      </c>
    </row>
    <row r="86" s="17" customFormat="true" ht="15" hidden="false" customHeight="false" outlineLevel="0" collapsed="false">
      <c r="A86" s="34" t="s">
        <v>5266</v>
      </c>
      <c r="B86" s="62" t="n">
        <v>2</v>
      </c>
      <c r="C86" s="51"/>
      <c r="D86" s="26" t="s">
        <v>5266</v>
      </c>
      <c r="E86" s="62"/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 t="n">
        <v>1</v>
      </c>
    </row>
    <row r="88" s="17" customFormat="true" ht="15" hidden="false" customHeight="false" outlineLevel="0" collapsed="false">
      <c r="A88" s="34" t="s">
        <v>5268</v>
      </c>
      <c r="B88" s="62"/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5270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5271</v>
      </c>
      <c r="B95" s="18"/>
      <c r="C95" s="18"/>
      <c r="D95" s="18"/>
      <c r="E95" s="18"/>
      <c r="F95" s="18"/>
      <c r="G95" s="74" t="s">
        <v>5272</v>
      </c>
      <c r="H95" s="74"/>
    </row>
    <row r="96" s="33" customFormat="true" ht="15" hidden="false" customHeight="false" outlineLevel="0" collapsed="false">
      <c r="A96" s="75" t="s">
        <v>5273</v>
      </c>
      <c r="B96" s="75" t="s">
        <v>5274</v>
      </c>
      <c r="C96" s="75" t="s">
        <v>5275</v>
      </c>
      <c r="D96" s="76" t="s">
        <v>5276</v>
      </c>
      <c r="E96" s="76" t="s">
        <v>5277</v>
      </c>
      <c r="F96" s="76" t="s">
        <v>5278</v>
      </c>
      <c r="G96" s="77" t="s">
        <v>5279</v>
      </c>
      <c r="H96" s="77" t="s">
        <v>5280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n">
        <v>2.3</v>
      </c>
      <c r="E97" s="82" t="n">
        <v>0.01</v>
      </c>
      <c r="F97" s="82" t="s">
        <v>5281</v>
      </c>
      <c r="G97" s="83"/>
      <c r="H97" s="84"/>
    </row>
    <row r="98" customFormat="false" ht="15" hidden="false" customHeight="false" outlineLevel="0" collapsed="false">
      <c r="A98" s="78" t="s">
        <v>1009</v>
      </c>
      <c r="B98" s="79" t="str">
        <f aca="false">IF(A98="NEWCOD",IF(ISBLANK(G98),"renseigner le champ 'Nouveau taxon'",G98),VLOOKUP(A98,'Ref Taxo'!A:B,2,0))</f>
        <v>Chiloscyphus polyanthos</v>
      </c>
      <c r="C98" s="80" t="n">
        <f aca="false">IF(A98="NEWCOD",IF(ISBLANK(H98),"NoCod",H98),VLOOKUP(A98,'Ref Taxo'!A:D,4,0))</f>
        <v>1186</v>
      </c>
      <c r="D98" s="81" t="n">
        <v>0.07</v>
      </c>
      <c r="E98" s="82" t="n">
        <v>0.05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2209</v>
      </c>
      <c r="B99" s="79" t="str">
        <f aca="false">IF(A99="NEWCOD",IF(ISBLANK(G99),"renseigner le champ 'Nouveau taxon'",G99),VLOOKUP(A99,'Ref Taxo'!A:B,2,0))</f>
        <v>Hildenbrandia</v>
      </c>
      <c r="C99" s="80" t="n">
        <f aca="false">IF(A99="NEWCOD",IF(ISBLANK(H99),"NoCod",H99),VLOOKUP(A99,'Ref Taxo'!A:D,4,0))</f>
        <v>1157</v>
      </c>
      <c r="D99" s="81" t="n">
        <v>0.01</v>
      </c>
      <c r="E99" s="82" t="n">
        <v>0.01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3450</v>
      </c>
      <c r="B100" s="79" t="str">
        <f aca="false">IF(A100="NEWCOD",IF(ISBLANK(G100),"renseigner le champ 'Nouveau taxon'",G100),VLOOKUP(A100,'Ref Taxo'!A:B,2,0))</f>
        <v>Phormidium</v>
      </c>
      <c r="C100" s="80" t="n">
        <f aca="false">IF(A100="NEWCOD",IF(ISBLANK(H100),"NoCod",H100),VLOOKUP(A100,'Ref Taxo'!A:D,4,0))</f>
        <v>6414</v>
      </c>
      <c r="D100" s="81" t="n">
        <v>0.05</v>
      </c>
      <c r="E100" s="82" t="n">
        <v>0.02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1106</v>
      </c>
      <c r="B101" s="79" t="str">
        <f aca="false">IF(A101="NEWCOD",IF(ISBLANK(G101),"renseigner le champ 'Nouveau taxon'",G101),VLOOKUP(A101,'Ref Taxo'!A:B,2,0))</f>
        <v>Cladophora</v>
      </c>
      <c r="C101" s="80" t="n">
        <f aca="false">IF(A101="NEWCOD",IF(ISBLANK(H101),"NoCod",H101),VLOOKUP(A101,'Ref Taxo'!A:D,4,0))</f>
        <v>1124</v>
      </c>
      <c r="D101" s="81" t="n">
        <v>0.02</v>
      </c>
      <c r="E101" s="82" t="n">
        <v>0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2095</v>
      </c>
      <c r="B102" s="79" t="str">
        <f aca="false">IF(A102="NEWCOD",IF(ISBLANK(G102),"renseigner le champ 'Nouveau taxon'",G102),VLOOKUP(A102,'Ref Taxo'!A:B,2,0))</f>
        <v>Gongrosira</v>
      </c>
      <c r="C102" s="80" t="n">
        <f aca="false">IF(A102="NEWCOD",IF(ISBLANK(H102),"NoCod",H102),VLOOKUP(A102,'Ref Taxo'!A:D,4,0))</f>
        <v>30105</v>
      </c>
      <c r="D102" s="81" t="n">
        <v>0.03</v>
      </c>
      <c r="E102" s="82" t="n">
        <v>0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1970</v>
      </c>
      <c r="B103" s="79" t="str">
        <f aca="false">IF(A103="NEWCOD",IF(ISBLANK(G103),"renseigner le champ 'Nouveau taxon'",G103),VLOOKUP(A103,'Ref Taxo'!A:B,2,0))</f>
        <v>Fontinalis antipyretica</v>
      </c>
      <c r="C103" s="80" t="n">
        <f aca="false">IF(A103="NEWCOD",IF(ISBLANK(H103),"NoCod",H103),VLOOKUP(A103,'Ref Taxo'!A:D,4,0))</f>
        <v>1310</v>
      </c>
      <c r="D103" s="81" t="n">
        <v>0.01</v>
      </c>
      <c r="E103" s="82" t="n">
        <v>0.01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1371</v>
      </c>
      <c r="B104" s="79" t="str">
        <f aca="false">IF(A104="NEWCOD",IF(ISBLANK(G104),"renseigner le champ 'Nouveau taxon'",G104),VLOOKUP(A104,'Ref Taxo'!A:B,2,0))</f>
        <v>Dermatocarpon weberi</v>
      </c>
      <c r="C104" s="80" t="n">
        <f aca="false">IF(A104="NEWCOD",IF(ISBLANK(H104),"NoCod",H104),VLOOKUP(A104,'Ref Taxo'!A:D,4,0))</f>
        <v>10217</v>
      </c>
      <c r="D104" s="81" t="n">
        <v>0.01</v>
      </c>
      <c r="E104" s="82" t="n">
        <v>0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1906</v>
      </c>
      <c r="B105" s="79" t="str">
        <f aca="false">IF(A105="NEWCOD",IF(ISBLANK(G105),"renseigner le champ 'Nouveau taxon'",G105),VLOOKUP(A105,'Ref Taxo'!A:B,2,0))</f>
        <v>Fissidens crassipes</v>
      </c>
      <c r="C105" s="80" t="n">
        <f aca="false">IF(A105="NEWCOD",IF(ISBLANK(H105),"NoCod",H105),VLOOKUP(A105,'Ref Taxo'!A:D,4,0))</f>
        <v>1294</v>
      </c>
      <c r="D105" s="81" t="n">
        <v>0.01</v>
      </c>
      <c r="E105" s="82" t="n">
        <v>0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4317</v>
      </c>
      <c r="B106" s="79" t="str">
        <f aca="false">IF(A106="NEWCOD",IF(ISBLANK(G106),"renseigner le champ 'Nouveau taxon'",G106),VLOOKUP(A106,'Ref Taxo'!A:B,2,0))</f>
        <v>Scapania undulata</v>
      </c>
      <c r="C106" s="80" t="n">
        <f aca="false">IF(A106="NEWCOD",IF(ISBLANK(H106),"NoCod",H106),VLOOKUP(A106,'Ref Taxo'!A:D,4,0))</f>
        <v>1213</v>
      </c>
      <c r="D106" s="81" t="n">
        <v>0.01</v>
      </c>
      <c r="E106" s="82" t="n">
        <v>0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2246</v>
      </c>
      <c r="B107" s="79" t="str">
        <f aca="false">IF(A107="NEWCOD",IF(ISBLANK(G107),"renseigner le champ 'Nouveau taxon'",G107),VLOOKUP(A107,'Ref Taxo'!A:B,2,0))</f>
        <v>Hygroamblystegium fluviatile</v>
      </c>
      <c r="C107" s="80" t="n">
        <f aca="false">IF(A107="NEWCOD",IF(ISBLANK(H107),"NoCod",H107),VLOOKUP(A107,'Ref Taxo'!A:D,4,0))</f>
        <v>1237</v>
      </c>
      <c r="D107" s="81" t="n">
        <v>0.01</v>
      </c>
      <c r="E107" s="82" t="n">
        <v>0.01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470</v>
      </c>
      <c r="B108" s="79" t="str">
        <f aca="false">IF(A108="NEWCOD",IF(ISBLANK(G108),"renseigner le champ 'Nouveau taxon'",G108),VLOOKUP(A108,'Ref Taxo'!A:B,2,0))</f>
        <v>Brachythecium rivulare</v>
      </c>
      <c r="C108" s="80" t="n">
        <f aca="false">IF(A108="NEWCOD",IF(ISBLANK(H108),"NoCod",H108),VLOOKUP(A108,'Ref Taxo'!A:D,4,0))</f>
        <v>1260</v>
      </c>
      <c r="D108" s="81" t="n">
        <v>0.01</v>
      </c>
      <c r="E108" s="82" t="n">
        <v>0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4837</v>
      </c>
      <c r="B109" s="79" t="str">
        <f aca="false">IF(A109="NEWCOD",IF(ISBLANK(G109),"renseigner le champ 'Nouveau taxon'",G109),VLOOKUP(A109,'Ref Taxo'!A:B,2,0))</f>
        <v>Thamnobryum alopecurum</v>
      </c>
      <c r="C109" s="80" t="n">
        <f aca="false">IF(A109="NEWCOD",IF(ISBLANK(H109),"NoCod",H109),VLOOKUP(A109,'Ref Taxo'!A:D,4,0))</f>
        <v>1344</v>
      </c>
      <c r="D109" s="81" t="n">
        <v>0</v>
      </c>
      <c r="E109" s="82" t="n">
        <v>0.01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1231</v>
      </c>
      <c r="B110" s="79" t="str">
        <f aca="false">IF(A110="NEWCOD",IF(ISBLANK(G110),"renseigner le champ 'Nouveau taxon'",G110),VLOOKUP(A110,'Ref Taxo'!A:B,2,0))</f>
        <v>Cratoneuron filicinum</v>
      </c>
      <c r="C110" s="80" t="n">
        <f aca="false">IF(A110="NEWCOD",IF(ISBLANK(H110),"NoCod",H110),VLOOKUP(A110,'Ref Taxo'!A:D,4,0))</f>
        <v>1233</v>
      </c>
      <c r="D110" s="81" t="n">
        <v>0.01</v>
      </c>
      <c r="E110" s="82" t="n">
        <v>0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1982</v>
      </c>
      <c r="B111" s="79" t="str">
        <f aca="false">IF(A111="NEWCOD",IF(ISBLANK(G111),"renseigner le champ 'Nouveau taxon'",G111),VLOOKUP(A111,'Ref Taxo'!A:B,2,0))</f>
        <v>Fontinalis squamosa</v>
      </c>
      <c r="C111" s="80" t="n">
        <f aca="false">IF(A111="NEWCOD",IF(ISBLANK(H111),"NoCod",H111),VLOOKUP(A111,'Ref Taxo'!A:D,4,0))</f>
        <v>1312</v>
      </c>
      <c r="D111" s="81" t="n">
        <v>0.01</v>
      </c>
      <c r="E111" s="82" t="n">
        <v>0</v>
      </c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2601</v>
      </c>
      <c r="B112" s="79" t="str">
        <f aca="false">IF(A112="NEWCOD",IF(ISBLANK(G112),"renseigner le champ 'Nouveau taxon'",G112),VLOOKUP(A112,'Ref Taxo'!A:B,2,0))</f>
        <v>Lemanea</v>
      </c>
      <c r="C112" s="80" t="n">
        <f aca="false">IF(A112="NEWCOD",IF(ISBLANK(H112),"NoCod",H112),VLOOKUP(A112,'Ref Taxo'!A:D,4,0))</f>
        <v>1159</v>
      </c>
      <c r="D112" s="81" t="n">
        <v>0.01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 t="s">
        <v>3314</v>
      </c>
      <c r="B113" s="79" t="str">
        <f aca="false">IF(A113="NEWCOD",IF(ISBLANK(G113),"renseigner le champ 'Nouveau taxon'",G113),VLOOKUP(A113,'Ref Taxo'!A:B,2,0))</f>
        <v>Paralemanea </v>
      </c>
      <c r="C113" s="80" t="n">
        <f aca="false">IF(A113="NEWCOD",IF(ISBLANK(H113),"NoCod",H113),VLOOKUP(A113,'Ref Taxo'!A:D,4,0))</f>
        <v>31566</v>
      </c>
      <c r="D113" s="81" t="n">
        <v>0.01</v>
      </c>
      <c r="E113" s="82" t="n">
        <v>0</v>
      </c>
      <c r="F113" s="82" t="s">
        <v>5281</v>
      </c>
      <c r="G113" s="85"/>
      <c r="H113" s="86"/>
    </row>
    <row r="114" customFormat="false" ht="15" hidden="false" customHeight="false" outlineLevel="0" collapsed="false">
      <c r="A114" s="78" t="s">
        <v>307</v>
      </c>
      <c r="B114" s="79" t="str">
        <f aca="false">IF(A114="NEWCOD",IF(ISBLANK(G114),"renseigner le champ 'Nouveau taxon'",G114),VLOOKUP(A114,'Ref Taxo'!A:B,2,0))</f>
        <v>Audouinella</v>
      </c>
      <c r="C114" s="80" t="n">
        <f aca="false">IF(A114="NEWCOD",IF(ISBLANK(H114),"NoCod",H114),VLOOKUP(A114,'Ref Taxo'!A:D,4,0))</f>
        <v>6076</v>
      </c>
      <c r="D114" s="81" t="n">
        <v>0.01</v>
      </c>
      <c r="E114" s="82" t="n">
        <v>0</v>
      </c>
      <c r="F114" s="82" t="s">
        <v>5281</v>
      </c>
      <c r="G114" s="85"/>
      <c r="H114" s="86"/>
    </row>
    <row r="115" customFormat="false" ht="15" hidden="false" customHeight="false" outlineLevel="0" collapsed="false">
      <c r="A115" s="78" t="s">
        <v>3199</v>
      </c>
      <c r="B115" s="79" t="str">
        <f aca="false">IF(A115="NEWCOD",IF(ISBLANK(G115),"renseigner le champ 'Nouveau taxon'",G115),VLOOKUP(A115,'Ref Taxo'!A:B,2,0))</f>
        <v>Nostoc</v>
      </c>
      <c r="C115" s="80" t="n">
        <f aca="false">IF(A115="NEWCOD",IF(ISBLANK(H115),"NoCod",H115),VLOOKUP(A115,'Ref Taxo'!A:D,4,0))</f>
        <v>1105</v>
      </c>
      <c r="D115" s="81" t="n">
        <v>0.01</v>
      </c>
      <c r="E115" s="82" t="n">
        <v>0</v>
      </c>
      <c r="F115" s="82" t="s">
        <v>5281</v>
      </c>
      <c r="G115" s="85"/>
      <c r="H115" s="86"/>
    </row>
    <row r="116" customFormat="false" ht="15" hidden="false" customHeight="false" outlineLevel="0" collapsed="false">
      <c r="A116" s="78" t="s">
        <v>5040</v>
      </c>
      <c r="B116" s="79" t="str">
        <f aca="false">IF(A116="NEWCOD",IF(ISBLANK(G116),"renseigner le champ 'Nouveau taxon'",G116),VLOOKUP(A116,'Ref Taxo'!A:B,2,0))</f>
        <v>Vaucheria</v>
      </c>
      <c r="C116" s="80" t="n">
        <f aca="false">IF(A116="NEWCOD",IF(ISBLANK(H116),"NoCod",H116),VLOOKUP(A116,'Ref Taxo'!A:D,4,0))</f>
        <v>1169</v>
      </c>
      <c r="D116" s="81" t="n">
        <v>0.01</v>
      </c>
      <c r="E116" s="82" t="n">
        <v>0</v>
      </c>
      <c r="F116" s="82" t="s">
        <v>5281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5281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5281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5281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5281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5281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5281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5281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5281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5279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2020-11-25T09:40:22Z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