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1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<sst xmlns="http://schemas.openxmlformats.org/spreadsheetml/2006/main" count="6463" uniqueCount="5301">
  <si>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</si>
  <si>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</si>
  <si>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</si>
  <si>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</si>
  <si>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</si>
  <si>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</si>
  <si>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</si>
  <si>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</si>
  <si>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</si>
  <si>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</si>
  <si>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</si>
  <si>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</si>
  <si>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</si>
  <si>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</si>
  <si>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</si>
  <si>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</si>
  <si>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</si>
  <si>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</si>
  <si>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</si>
  <si>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</si>
  <si>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</si>
  <si>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</si>
  <si>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</si>
  <si>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</si>
  <si>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</si>
  <si>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</si>
  <si>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</si>
  <si>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</si>
  <si>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</si>
  <si>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</si>
  <si>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</si>
  <si>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</si>
  <si>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</si>
  <si>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</si>
  <si>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</si>
  <si>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</si>
  <si>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</si>
  <si>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</si>
  <si>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</si>
  <si>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</si>
  <si>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</si>
  <si>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</si>
  <si>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</si>
  <si>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</si>
  <si>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</si>
  <si>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</si>
  <si>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</si>
  <si>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</si>
  <si>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</si>
  <si>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</si>
  <si>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</si>
  <si>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</si>
  <si>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</si>
  <si>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</si>
  <si>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</si>
  <si>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</si>
  <si>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</si>
  <si>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</si>
  <si>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</si>
  <si>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</si>
  <si>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</si>
  <si>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</si>
  <si>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</si>
  <si>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</si>
  <si>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</si>
  <si>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</si>
  <si>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</si>
  <si>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</si>
  <si>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</si>
  <si>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</si>
  <si>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</si>
  <si>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</si>
  <si>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</si>
  <si>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</si>
  <si>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</si>
  <si>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</si>
  <si>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</si>
  <si>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</si>
  <si>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</si>
  <si>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</si>
  <si>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</si>
  <si>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</si>
  <si>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</si>
  <si>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</si>
  <si>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</si>
  <si>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</si>
  <si>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</si>
  <si>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</si>
  <si>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</si>
  <si>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</si>
  <si>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</si>
  <si>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</si>
  <si>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</si>
  <si>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</si>
  <si>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</si>
  <si>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</si>
  <si>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</si>
  <si>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</si>
  <si>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</si>
  <si>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</si>
  <si>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</si>
  <si>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</si>
  <si>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</si>
  <si>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</si>
  <si>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</si>
  <si>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</si>
  <si>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</si>
  <si>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</si>
  <si>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</si>
  <si>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</si>
  <si>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</si>
  <si>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</si>
  <si>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</si>
  <si>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</si>
  <si>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</si>
  <si>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</si>
  <si>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</si>
  <si>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</si>
  <si>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</si>
  <si>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</si>
  <si>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</si>
  <si>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</si>
  <si>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</si>
  <si>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</si>
  <si>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</si>
  <si>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</si>
  <si>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</si>
  <si>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</si>
  <si>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</si>
  <si>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</si>
  <si>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</si>
  <si>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</si>
  <si>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</si>
  <si>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</si>
  <si>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</si>
  <si>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</si>
  <si>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</si>
  <si>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</si>
  <si>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</si>
  <si>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</si>
  <si>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</si>
  <si>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</si>
  <si>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</si>
  <si>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</si>
  <si>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</si>
  <si>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</si>
  <si>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</si>
  <si>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</si>
  <si>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</si>
  <si>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</si>
  <si>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</si>
  <si>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</si>
  <si>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</si>
  <si>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</si>
  <si>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</si>
  <si>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</si>
  <si>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</si>
  <si>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</si>
  <si>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</si>
  <si>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</si>
  <si>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</si>
  <si>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</si>
  <si>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</si>
  <si>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</si>
  <si>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</si>
  <si>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</si>
  <si>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</si>
  <si>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</si>
  <si>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</si>
  <si>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</si>
  <si>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</si>
  <si>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</si>
  <si>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</si>
  <si>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</si>
  <si>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</si>
  <si>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</si>
  <si>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</si>
  <si>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</si>
  <si>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</si>
  <si>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</si>
  <si>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</si>
  <si>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</si>
  <si>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</si>
  <si>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</si>
  <si>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</si>
  <si>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</si>
  <si>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</si>
  <si>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</si>
  <si>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</si>
  <si>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</si>
  <si>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</si>
  <si>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</si>
  <si>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</si>
  <si>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</si>
  <si>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</si>
  <si>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</si>
  <si>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</si>
  <si>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</si>
  <si>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</si>
  <si>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</si>
  <si>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</si>
  <si>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</si>
  <si>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</si>
  <si>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</si>
  <si>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</si>
  <si>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</si>
  <si>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</si>
  <si>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</si>
  <si>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</si>
  <si>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</si>
  <si>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</si>
  <si>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</si>
  <si>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</si>
  <si>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</si>
  <si>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</si>
  <si>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</si>
  <si>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</si>
  <si>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</si>
  <si>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</si>
  <si>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</si>
  <si>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</si>
  <si>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</si>
  <si>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</si>
  <si>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</si>
  <si>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</si>
  <si>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</si>
  <si>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</si>
  <si>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</si>
  <si>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</si>
  <si>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</si>
  <si>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</si>
  <si>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</si>
  <si>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</si>
  <si>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</si>
  <si>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</si>
  <si>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</si>
  <si>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</si>
  <si>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</si>
  <si>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</si>
  <si>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</si>
  <si>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</si>
  <si>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</si>
  <si>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</si>
  <si>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</si>
  <si>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</si>
  <si>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</si>
  <si>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</si>
  <si>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</si>
  <si>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</si>
  <si>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</si>
  <si>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</si>
  <si>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</si>
  <si>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</si>
  <si>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</si>
  <si>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</si>
  <si>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</si>
  <si>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</si>
  <si>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</si>
  <si>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</si>
  <si>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</si>
  <si>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</si>
  <si>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</si>
  <si>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</si>
  <si>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</si>
  <si>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</si>
  <si>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</si>
  <si>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</si>
  <si>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</si>
  <si>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</si>
  <si>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</si>
  <si>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</si>
  <si>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</si>
  <si>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</si>
  <si>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</si>
  <si>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</si>
  <si>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</si>
  <si>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</si>
  <si>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</si>
  <si>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</si>
  <si>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</si>
  <si>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</si>
  <si>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</si>
  <si>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</si>
  <si>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</si>
  <si>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</si>
  <si>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</si>
  <si>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</si>
  <si>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</si>
  <si>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</si>
  <si>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</si>
  <si>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</si>
  <si>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</si>
  <si>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</si>
  <si>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</si>
  <si>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</si>
  <si>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</si>
  <si>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</si>
  <si>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</si>
  <si>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</si>
  <si>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</si>
  <si>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</si>
  <si>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</si>
  <si>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</si>
  <si>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</si>
  <si>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</si>
  <si>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</si>
  <si>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</si>
  <si>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</si>
  <si>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</si>
  <si>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</si>
  <si>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</si>
  <si>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</si>
  <si>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</si>
  <si>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</si>
  <si>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</si>
  <si>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</si>
  <si>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</si>
  <si>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</si>
  <si>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</si>
  <si>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</si>
  <si>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</si>
  <si>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</si>
  <si>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</si>
  <si>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</si>
  <si>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</si>
  <si>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</si>
  <si>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</si>
  <si>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</si>
  <si>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</si>
  <si>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</si>
  <si>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</si>
  <si>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</si>
  <si>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</si>
  <si>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</si>
  <si>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</si>
  <si>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</si>
  <si>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</si>
  <si>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</si>
  <si>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</si>
  <si>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</si>
  <si>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</si>
  <si>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</si>
  <si>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</si>
  <si>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</si>
  <si>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</si>
  <si>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</si>
  <si>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</si>
  <si>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</si>
  <si>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</si>
  <si>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</si>
  <si>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</si>
  <si>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</si>
  <si>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</si>
  <si>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</si>
  <si>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</si>
  <si>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</si>
  <si>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</si>
  <si>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</si>
  <si>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</si>
  <si>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</si>
  <si>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</si>
  <si>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</si>
  <si>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</si>
  <si>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</si>
  <si>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</si>
  <si>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</si>
  <si>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</si>
  <si>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</si>
  <si>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</si>
  <si>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</si>
  <si>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</si>
  <si>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</si>
  <si>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</si>
  <si>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</si>
  <si>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</si>
  <si>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</si>
  <si>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</si>
  <si>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</si>
  <si>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</si>
  <si>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</si>
  <si>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</si>
  <si>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</si>
  <si>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</si>
  <si>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</si>
  <si>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</si>
  <si>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</si>
  <si>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</si>
  <si>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</si>
  <si>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</si>
  <si>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</si>
  <si>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</si>
  <si>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</si>
  <si>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</si>
  <si>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</si>
  <si>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</si>
  <si>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</si>
  <si>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</si>
  <si>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</si>
  <si>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</si>
  <si>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</si>
  <si>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</si>
  <si>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</si>
  <si>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</si>
  <si>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</si>
  <si>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</si>
  <si>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</si>
  <si>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</si>
  <si>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</si>
  <si>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</si>
  <si>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</si>
  <si>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</si>
  <si>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</si>
  <si>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</si>
  <si>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</si>
  <si>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</si>
  <si>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</si>
  <si>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</si>
  <si>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</si>
  <si>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</si>
  <si>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</si>
  <si>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</si>
  <si>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</si>
  <si>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</si>
  <si>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</si>
  <si>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</si>
  <si>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</si>
  <si>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</si>
  <si>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</si>
  <si>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</si>
  <si>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</si>
  <si>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</si>
  <si>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</si>
  <si>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</si>
  <si>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</si>
  <si>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</si>
  <si>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</si>
  <si>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</si>
  <si>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</si>
  <si>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</si>
  <si>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</si>
  <si>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</si>
  <si>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</si>
  <si>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</si>
  <si>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</si>
  <si>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</si>
  <si>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</si>
  <si>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</si>
  <si>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</si>
  <si>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</si>
  <si>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</si>
  <si>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</si>
  <si>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</si>
  <si>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</si>
  <si>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</si>
  <si>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</si>
  <si>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</si>
  <si>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</si>
  <si>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</si>
  <si>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</si>
  <si>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</si>
  <si>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</si>
  <si>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</si>
  <si>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</si>
  <si>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</si>
  <si>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</si>
  <si>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</si>
  <si>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</si>
  <si>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</si>
  <si>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</si>
  <si>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</si>
  <si>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</si>
  <si>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</si>
  <si>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</si>
  <si>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</si>
  <si>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</si>
  <si>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</si>
  <si>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</si>
  <si>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</si>
  <si>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</si>
  <si>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</si>
  <si>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</si>
  <si>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</si>
  <si>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</si>
  <si>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</si>
  <si>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</si>
  <si>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</si>
  <si>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</si>
  <si>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</si>
  <si>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</si>
  <si>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</si>
  <si>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</si>
  <si>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</si>
  <si>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</si>
  <si>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</si>
  <si>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</si>
  <si>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</si>
  <si>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</si>
  <si>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</si>
  <si>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</si>
  <si>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</si>
  <si>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</si>
  <si>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</si>
  <si>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</si>
  <si>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</si>
  <si>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</si>
  <si>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</si>
  <si>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</si>
  <si>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</si>
  <si>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</si>
  <si>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</si>
  <si>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</si>
  <si>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</si>
  <si>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</si>
  <si>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</si>
  <si>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</si>
  <si>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</si>
  <si>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</si>
  <si>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</si>
  <si>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</si>
  <si>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</si>
  <si>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</si>
  <si>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</si>
  <si>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</si>
  <si>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</si>
  <si>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</si>
  <si>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</si>
  <si>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</si>
  <si>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</si>
  <si>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</si>
  <si>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</si>
  <si>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</si>
  <si>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</si>
  <si>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</si>
  <si>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</si>
  <si>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</si>
  <si>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</si>
  <si>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</si>
  <si>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</si>
  <si>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</si>
  <si>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</si>
  <si>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</si>
  <si>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</si>
  <si>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</si>
  <si>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</si>
  <si>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</si>
  <si>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</si>
  <si>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</si>
  <si>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</si>
  <si>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</si>
  <si>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</si>
  <si>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</si>
  <si>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</si>
  <si>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</si>
  <si>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</si>
  <si>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</si>
  <si>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</si>
  <si>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</si>
  <si>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</si>
  <si>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</si>
  <si>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</si>
  <si>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</si>
  <si>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</si>
  <si>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</si>
  <si>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</si>
  <si>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</si>
  <si>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</si>
  <si>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</si>
  <si>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</si>
  <si>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</si>
  <si>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</si>
  <si>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</si>
  <si>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</si>
  <si>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</si>
  <si>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</si>
  <si>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</si>
  <si>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</si>
  <si>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</si>
  <si>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</si>
  <si>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</si>
  <si>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</si>
  <si>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</si>
  <si>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</si>
  <si>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</si>
  <si>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</si>
  <si>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</si>
  <si>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</si>
  <si>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</si>
  <si>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</si>
  <si>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</si>
  <si>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</si>
  <si>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</si>
  <si>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</si>
  <si>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</si>
  <si>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</si>
  <si>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</si>
  <si>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</si>
  <si>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</si>
  <si>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</si>
  <si>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</si>
  <si>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</si>
  <si>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</si>
  <si>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</si>
  <si>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</si>
  <si>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</si>
  <si>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</si>
  <si>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</si>
  <si>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</si>
  <si>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</si>
  <si>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</si>
  <si>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</si>
  <si>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</si>
  <si>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</si>
  <si>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</si>
  <si>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</si>
  <si>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</si>
  <si>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</si>
  <si>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</si>
  <si>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</si>
  <si>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</si>
  <si>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</si>
  <si>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</si>
  <si>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</si>
  <si>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</si>
  <si>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</si>
  <si>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</si>
  <si>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</si>
  <si>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</si>
  <si>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</si>
  <si>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</si>
  <si>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</si>
  <si>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</si>
  <si>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</si>
  <si>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</si>
  <si>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</si>
  <si>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</si>
  <si>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</si>
  <si>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</si>
  <si>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</si>
  <si>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</si>
  <si>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</si>
  <si>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</si>
  <si>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</si>
  <si>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</si>
  <si>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</si>
  <si>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</si>
  <si>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</si>
  <si>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</si>
  <si>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</si>
  <si>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</si>
  <si>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</si>
  <si>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</si>
  <si>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</si>
  <si>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</si>
  <si>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</si>
  <si>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</si>
  <si>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</si>
  <si>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</si>
  <si>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</si>
  <si>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</si>
  <si>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</si>
  <si>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</si>
  <si>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</si>
  <si>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</si>
  <si>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</si>
  <si>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</si>
  <si>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</si>
  <si>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</si>
  <si>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</si>
  <si>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</si>
  <si>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</si>
  <si>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</si>
  <si>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</si>
  <si>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</si>
  <si>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</si>
  <si>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</si>
  <si>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</si>
  <si>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</si>
  <si>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</si>
  <si>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</si>
  <si>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</si>
  <si>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</si>
  <si>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</si>
  <si>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</si>
  <si>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</si>
  <si>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</si>
  <si>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</si>
  <si>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</si>
  <si>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</si>
  <si>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</si>
  <si>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</si>
  <si>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</si>
  <si>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</si>
  <si>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</si>
  <si>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</si>
  <si>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</si>
  <si>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</si>
  <si>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</si>
  <si>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</si>
  <si>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</si>
  <si>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</si>
  <si>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</si>
  <si>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</si>
  <si>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</si>
  <si>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</si>
  <si>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</si>
  <si>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</si>
  <si>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</si>
  <si>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</si>
  <si>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</si>
  <si>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</si>
  <si>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</si>
  <si>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</si>
  <si>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</si>
  <si>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</si>
  <si>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</si>
  <si>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</si>
  <si>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</si>
  <si>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</si>
  <si>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</si>
  <si>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</si>
  <si>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</si>
  <si>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</si>
  <si>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</si>
  <si>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</si>
  <si>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</si>
  <si>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</si>
  <si>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</si>
  <si>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</si>
  <si>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</si>
  <si>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</si>
  <si>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</si>
  <si>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</si>
  <si>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</si>
  <si>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</si>
  <si>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</si>
  <si>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</si>
  <si>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</si>
  <si>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</si>
  <si>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</si>
  <si>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</si>
  <si>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</si>
  <si>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</si>
  <si>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</si>
  <si>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</si>
  <si>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</si>
  <si>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</si>
  <si>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</si>
  <si>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</si>
  <si>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</si>
  <si>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</si>
  <si>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</si>
  <si>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</si>
  <si>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</si>
  <si>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</si>
  <si>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</si>
  <si>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</si>
  <si>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</si>
  <si>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</si>
  <si>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</si>
  <si>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</si>
  <si>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</si>
  <si>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</si>
  <si>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</si>
  <si>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</si>
  <si>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</si>
  <si>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</si>
  <si>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</si>
  <si>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</si>
  <si>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</si>
  <si>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</si>
  <si>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</si>
  <si>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</si>
  <si>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</si>
  <si>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</si>
  <si>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</si>
  <si>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</si>
  <si>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</si>
  <si>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</si>
  <si>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</si>
  <si>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</si>
  <si>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</si>
  <si>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</si>
  <si>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</si>
  <si>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</si>
  <si>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</si>
  <si>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</si>
  <si>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</si>
  <si>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</si>
  <si>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</si>
  <si>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</si>
  <si>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</si>
  <si>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</si>
  <si>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</si>
  <si>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</si>
  <si>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</si>
  <si>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</si>
  <si>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</si>
  <si>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</si>
  <si>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</si>
  <si>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</si>
  <si>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</si>
  <si>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</si>
  <si>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</si>
  <si>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</si>
  <si>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</si>
  <si>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</si>
  <si>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</si>
  <si>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</si>
  <si>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</si>
  <si>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</si>
  <si>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</si>
  <si>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</si>
  <si>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</si>
  <si>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</si>
  <si>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</si>
  <si>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</si>
  <si>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</si>
  <si>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</si>
  <si>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</si>
  <si>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</si>
  <si>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</si>
  <si>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</si>
  <si>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</si>
  <si>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</si>
  <si>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</si>
  <si>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</si>
  <si>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</si>
  <si>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</si>
  <si>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</si>
  <si>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</si>
  <si>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</si>
  <si>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</si>
  <si>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</si>
  <si>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</si>
  <si>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</si>
  <si>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</si>
  <si>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</si>
  <si>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</si>
  <si>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</si>
  <si>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</si>
  <si>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</si>
  <si>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</si>
  <si>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</si>
  <si>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</si>
  <si>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</si>
  <si>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</si>
  <si>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</si>
  <si>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</si>
  <si>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</si>
  <si>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</si>
  <si>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</si>
  <si>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</si>
  <si>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</si>
  <si>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</si>
  <si>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</si>
  <si>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</si>
  <si>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</si>
  <si>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</si>
  <si>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</si>
  <si>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</si>
  <si>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</si>
  <si>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</si>
  <si>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</si>
  <si>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</si>
  <si>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</si>
  <si>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</si>
  <si>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</si>
  <si>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</si>
  <si>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</si>
  <si>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</si>
  <si>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</si>
  <si>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</si>
  <si>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</si>
  <si>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</si>
  <si>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</si>
  <si>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</si>
  <si>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</si>
  <si>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</si>
  <si>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</si>
  <si>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</si>
  <si>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</si>
  <si>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</si>
  <si>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</si>
  <si>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</si>
  <si>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</si>
  <si>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</si>
  <si>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</si>
  <si>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</si>
  <si>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</si>
  <si>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</si>
  <si>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</si>
  <si>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</si>
  <si>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</si>
  <si>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</si>
  <si>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</si>
  <si>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</si>
  <si>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</si>
  <si>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</si>
  <si>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</si>
  <si>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</si>
  <si>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</si>
  <si>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</si>
  <si>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</si>
  <si>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</si>
  <si>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</si>
  <si>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</si>
  <si>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</si>
  <si>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</si>
  <si>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</si>
  <si>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</si>
  <si>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</si>
  <si>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</si>
  <si>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</si>
  <si>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</si>
  <si>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</si>
  <si>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</si>
  <si>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</si>
  <si>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</si>
  <si>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</si>
  <si>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</si>
  <si>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</si>
  <si>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</si>
  <si>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</si>
  <si>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</si>
  <si>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</si>
  <si>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</si>
  <si>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</si>
  <si>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</si>
  <si>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</si>
  <si>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</si>
  <si>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</si>
  <si>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</si>
  <si>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</si>
  <si>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</si>
  <si>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</si>
  <si>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</si>
  <si>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</si>
  <si>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</si>
  <si>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</si>
  <si>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</si>
  <si>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</si>
  <si>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</si>
  <si>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</si>
  <si>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</si>
  <si>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</si>
  <si>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</si>
  <si>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</si>
  <si>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</si>
  <si>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</si>
  <si>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</si>
  <si>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</si>
  <si>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</si>
  <si>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</si>
  <si>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</si>
  <si>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</si>
  <si>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</si>
  <si>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</si>
  <si>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</si>
  <si>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</si>
  <si>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</si>
  <si>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</si>
  <si>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</si>
  <si>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</si>
  <si>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</si>
  <si>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</si>
  <si>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</si>
  <si>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</si>
  <si>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</si>
  <si>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</si>
  <si>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</si>
  <si>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</si>
  <si>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</si>
  <si>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</si>
  <si>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</si>
  <si>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</si>
  <si>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</si>
  <si>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</si>
  <si>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</si>
  <si>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</si>
  <si>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</si>
  <si>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</si>
  <si>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</si>
  <si>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</si>
  <si>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</si>
  <si>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</si>
  <si>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</si>
  <si>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</si>
  <si>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</si>
  <si>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</si>
  <si>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</si>
  <si>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</si>
  <si>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</si>
  <si>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</si>
  <si>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</si>
  <si>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</si>
  <si>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</si>
  <si>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</si>
  <si>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</si>
  <si>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</si>
  <si>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</si>
  <si>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</si>
  <si>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</si>
  <si>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</si>
  <si>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</si>
  <si>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</si>
  <si>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</si>
  <si>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</si>
  <si>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</si>
  <si>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</si>
  <si>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</si>
  <si>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</si>
  <si>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</si>
  <si>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</si>
  <si>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</si>
  <si>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</si>
  <si>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</si>
  <si>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</si>
  <si>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</si>
  <si>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</si>
  <si>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</si>
  <si>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</si>
  <si>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</si>
  <si>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</si>
  <si>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</si>
  <si>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</si>
  <si>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</si>
  <si>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</si>
  <si>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</si>
  <si>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</si>
  <si>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</si>
  <si>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</si>
  <si>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</si>
  <si>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</si>
  <si>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</si>
  <si>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</si>
  <si>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</si>
  <si>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</si>
  <si>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</si>
  <si>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</si>
  <si>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</si>
  <si>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</si>
  <si>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</si>
  <si>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</si>
  <si>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</si>
  <si>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</si>
  <si>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</si>
  <si>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</si>
  <si>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</si>
  <si>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</si>
  <si>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</si>
  <si>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</si>
  <si>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</si>
  <si>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</si>
  <si>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</si>
  <si>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</si>
  <si>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</si>
  <si>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</si>
  <si>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</si>
  <si>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</si>
  <si>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</si>
  <si>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</si>
  <si>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</si>
  <si>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</si>
  <si>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</si>
  <si>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</si>
  <si>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</si>
  <si>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</si>
  <si>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</si>
  <si>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</si>
  <si>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</si>
  <si>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</si>
  <si>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</si>
  <si>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</si>
  <si>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</si>
  <si>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</si>
  <si>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</si>
  <si>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</si>
  <si>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</si>
  <si>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</si>
  <si>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</si>
  <si>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</si>
  <si>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</si>
  <si>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</si>
  <si>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</si>
  <si>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</si>
  <si>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</si>
  <si>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</si>
  <si>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</si>
  <si>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</si>
  <si>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</si>
  <si>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</si>
  <si>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</si>
  <si>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</si>
  <si>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</si>
  <si>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</si>
  <si>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</si>
  <si>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</si>
  <si>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</si>
  <si>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</si>
  <si>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</si>
  <si>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</si>
  <si>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</si>
  <si>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</si>
  <si>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</si>
  <si>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</si>
  <si>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</si>
  <si>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</si>
  <si>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</si>
  <si>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</si>
  <si>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</si>
  <si>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</si>
  <si>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</si>
  <si>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</si>
  <si>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</si>
  <si>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</si>
  <si>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</si>
  <si>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</si>
  <si>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</si>
  <si>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</si>
  <si>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</si>
  <si>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</si>
  <si>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</si>
  <si>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</si>
  <si>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</si>
  <si>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</si>
  <si>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</si>
  <si>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</si>
  <si>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</si>
  <si>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</si>
  <si>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</si>
  <si>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</si>
  <si>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</si>
  <si>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</si>
  <si>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</si>
  <si>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</si>
  <si>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</si>
  <si>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</si>
  <si>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</si>
  <si>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</si>
  <si>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</si>
  <si>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</si>
  <si>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</si>
  <si>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</si>
  <si>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</si>
  <si>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</si>
  <si>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</si>
  <si>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</si>
  <si>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</si>
  <si>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</si>
  <si>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</si>
  <si>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</si>
  <si>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</si>
  <si>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</si>
  <si>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</si>
  <si>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</si>
  <si>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</si>
  <si>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</si>
  <si>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</si>
  <si>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</si>
  <si>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</si>
  <si>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</si>
  <si>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</si>
  <si>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</si>
  <si>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</si>
  <si>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</si>
  <si>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</si>
  <si>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</si>
  <si>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</si>
  <si>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</si>
  <si>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</si>
  <si>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</si>
  <si>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</si>
  <si>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</si>
  <si>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</si>
  <si>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</si>
  <si>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</si>
  <si>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</si>
  <si>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</si>
  <si>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</si>
  <si>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</si>
  <si>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</si>
  <si>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</si>
  <si>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</si>
  <si>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</si>
  <si>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</si>
  <si>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</si>
  <si>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</si>
  <si>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</si>
  <si>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</si>
  <si>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</si>
  <si>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</si>
  <si>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</si>
  <si>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</si>
  <si>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</si>
  <si>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</si>
  <si>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</si>
  <si>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</si>
  <si>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</si>
  <si>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</si>
  <si>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</si>
  <si>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</si>
  <si>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</si>
  <si>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</si>
  <si>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</si>
  <si>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</si>
  <si>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</si>
  <si>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</si>
  <si>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</si>
  <si>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</si>
  <si>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</si>
  <si>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</si>
  <si>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</si>
  <si>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</si>
  <si>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</si>
  <si>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</si>
  <si>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</si>
  <si>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</si>
  <si>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</si>
  <si>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</si>
  <si>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</si>
  <si>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</si>
  <si>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</si>
  <si>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</si>
  <si>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</si>
  <si>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</si>
  <si>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</si>
  <si>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</si>
  <si>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</si>
  <si>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</si>
  <si>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</si>
  <si>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</si>
  <si>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</si>
  <si>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</si>
  <si>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</si>
  <si>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</si>
  <si>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</si>
  <si>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</si>
  <si>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</si>
  <si>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</si>
  <si>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</si>
  <si>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</si>
  <si>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</si>
  <si>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</si>
  <si>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</si>
  <si>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</si>
  <si>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</si>
  <si>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</si>
  <si>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</si>
  <si>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</si>
  <si>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</si>
  <si>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</si>
  <si>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</si>
  <si>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</si>
  <si>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</si>
  <si>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</si>
  <si>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</si>
  <si>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</si>
  <si>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</si>
  <si>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</si>
  <si>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</si>
  <si>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</si>
  <si>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</si>
  <si>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</si>
  <si>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</si>
  <si>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</si>
  <si>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</si>
  <si>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</si>
  <si>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</si>
  <si>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</si>
  <si>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</si>
  <si>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</si>
  <si>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</si>
  <si>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</si>
  <si>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</si>
  <si>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</si>
  <si>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</si>
  <si>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</si>
  <si>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</si>
  <si>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</si>
  <si>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</si>
  <si>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</si>
  <si>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</si>
  <si>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</si>
  <si>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</si>
  <si>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</si>
  <si>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</si>
  <si>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</si>
  <si>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</si>
  <si>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</si>
  <si>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</si>
  <si>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</si>
  <si>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</si>
  <si>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</si>
  <si>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</si>
  <si>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</si>
  <si>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</si>
  <si>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</si>
  <si>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</si>
  <si>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</si>
  <si>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</si>
  <si>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</si>
  <si>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</si>
  <si>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</si>
  <si>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</si>
  <si>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</si>
  <si>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</si>
  <si>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</si>
  <si>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</si>
  <si>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</si>
  <si>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</si>
  <si>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</si>
  <si>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</si>
  <si>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</si>
  <si>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</si>
  <si>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</si>
  <si>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</si>
  <si>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</si>
  <si>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</si>
  <si>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</si>
  <si>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</si>
  <si>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</si>
  <si>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</si>
  <si>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</si>
  <si>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</si>
  <si>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</si>
  <si>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</si>
  <si>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</si>
  <si>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</si>
  <si>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</si>
  <si>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</si>
  <si>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</si>
  <si>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</si>
  <si>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</si>
  <si>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</si>
  <si>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</si>
  <si>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</si>
  <si>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</si>
  <si>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</si>
  <si>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</si>
  <si>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</si>
  <si>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</si>
  <si>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</si>
  <si>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</si>
  <si>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</si>
  <si>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</si>
  <si>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</si>
  <si>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</si>
  <si>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</si>
  <si>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</si>
  <si>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</si>
  <si>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</si>
  <si>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</si>
  <si>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</si>
  <si>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</si>
  <si>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</si>
  <si>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</si>
  <si>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</si>
  <si>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</si>
  <si>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</si>
  <si>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</si>
  <si>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</si>
  <si>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</si>
  <si>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</si>
  <si>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</si>
  <si>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</si>
  <si>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</si>
  <si>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</si>
  <si>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</si>
  <si>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</si>
  <si>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</si>
  <si>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</si>
  <si>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</si>
  <si>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</si>
  <si>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</si>
  <si>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</si>
  <si>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</si>
  <si>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</si>
  <si>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</si>
  <si>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</si>
  <si>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</si>
  <si>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</si>
  <si>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</si>
  <si>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</si>
  <si>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</si>
  <si>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</si>
  <si>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</si>
  <si>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</si>
  <si>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</si>
  <si>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</si>
  <si>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</si>
  <si>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</si>
  <si>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</si>
  <si>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</si>
  <si>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</si>
  <si>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</si>
  <si>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</si>
  <si>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</si>
  <si>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</si>
  <si>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</si>
  <si>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</si>
  <si>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</si>
  <si>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</si>
  <si>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</si>
  <si>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</si>
  <si>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</si>
  <si>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</si>
  <si>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</si>
  <si>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</si>
  <si>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</si>
  <si>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</si>
  <si>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</si>
  <si>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</si>
  <si>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</si>
  <si>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</si>
  <si>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</si>
  <si>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</si>
  <si>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</si>
  <si>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</si>
  <si>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</si>
  <si>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</si>
  <si>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</si>
  <si>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</si>
  <si>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</si>
  <si>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</si>
  <si>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</si>
  <si>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</si>
  <si>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</si>
  <si>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</si>
  <si>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</si>
  <si>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</si>
  <si>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</si>
  <si>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</si>
  <si>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</si>
  <si>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</si>
  <si>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</si>
  <si>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</si>
  <si>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</si>
  <si>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</si>
  <si>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</si>
  <si>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</si>
  <si>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</si>
  <si>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</si>
  <si>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</si>
  <si>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</si>
  <si>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</si>
  <si>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</si>
  <si>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</si>
  <si>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</si>
  <si>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</si>
  <si>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</si>
  <si>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</si>
  <si>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</si>
  <si>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</si>
  <si>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</si>
  <si>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</si>
  <si>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</si>
  <si>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</si>
  <si>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</si>
  <si>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</si>
  <si>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</si>
  <si>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</si>
  <si>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</si>
  <si>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</si>
  <si>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</si>
  <si>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</si>
  <si>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</si>
  <si>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</si>
  <si>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</si>
  <si>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</si>
  <si>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</si>
  <si>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</si>
  <si>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</si>
  <si>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</si>
  <si>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</si>
  <si>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</si>
  <si>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</si>
  <si>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</si>
  <si>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</si>
  <si>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</si>
  <si>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</si>
  <si>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</si>
  <si>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</si>
  <si>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</si>
  <si>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</si>
  <si>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</si>
  <si>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</si>
  <si>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</si>
  <si>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</si>
  <si>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</si>
  <si>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</si>
  <si>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</si>
  <si>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</si>
  <si>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</si>
  <si>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</si>
  <si>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</si>
  <si>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</si>
  <si>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</si>
  <si>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</si>
  <si>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</si>
  <si>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</si>
  <si>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</si>
  <si>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</si>
  <si>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</si>
  <si>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</si>
  <si>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</si>
  <si>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</si>
  <si>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</si>
  <si>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</si>
  <si>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</si>
  <si>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</si>
  <si>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</si>
  <si>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</si>
  <si>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</si>
  <si>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</si>
  <si>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</si>
  <si>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</si>
  <si>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</si>
  <si>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</si>
  <si>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</si>
  <si>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</si>
  <si>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</si>
  <si>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</si>
  <si>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</si>
  <si>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</si>
  <si>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</si>
  <si>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</si>
  <si>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</si>
  <si>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</si>
  <si>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</si>
  <si>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</si>
  <si>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</si>
  <si>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</si>
  <si>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</si>
  <si>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</si>
  <si>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</si>
  <si>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</si>
  <si>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</si>
  <si>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</si>
  <si>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</si>
  <si>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</si>
  <si>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</si>
  <si>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</si>
  <si>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</si>
  <si>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</si>
  <si>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</si>
  <si>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</si>
  <si>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</si>
  <si>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</si>
  <si>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</si>
  <si>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</si>
  <si>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</si>
  <si>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</si>
  <si>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</si>
  <si>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</si>
  <si>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</si>
  <si>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</si>
  <si>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</si>
  <si>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</si>
  <si>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</si>
  <si>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</si>
  <si>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</si>
  <si>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</si>
  <si>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</si>
  <si>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</si>
  <si>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</si>
  <si>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</si>
  <si>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</si>
  <si>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</si>
  <si>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</si>
  <si>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</si>
  <si>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</si>
  <si>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</si>
  <si>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</si>
  <si>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</si>
  <si>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</si>
  <si>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</si>
  <si>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</si>
  <si>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</si>
  <si>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</si>
  <si>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</si>
  <si>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</si>
  <si>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</si>
  <si>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</si>
  <si>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</si>
  <si>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</si>
  <si>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</si>
  <si>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</si>
  <si>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</si>
  <si>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</si>
  <si>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</si>
  <si>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</si>
  <si>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</si>
  <si>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</si>
  <si>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</si>
  <si>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</si>
  <si>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</si>
  <si>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</si>
  <si>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</si>
  <si>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</si>
  <si>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</si>
  <si>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</si>
  <si>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</si>
  <si>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</si>
  <si>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</si>
  <si>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</si>
  <si>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</si>
  <si>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</si>
  <si>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</si>
  <si>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</si>
  <si>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</si>
  <si>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</si>
  <si>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</si>
  <si>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</si>
  <si>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</si>
  <si>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</si>
  <si>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</si>
  <si>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</si>
  <si>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</si>
  <si>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</si>
  <si>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</si>
  <si>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</si>
  <si>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</si>
  <si>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</si>
  <si>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</si>
  <si>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</si>
  <si>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</si>
  <si>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</si>
  <si>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</si>
  <si>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</si>
  <si>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</si>
  <si>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</si>
  <si>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</si>
  <si>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</si>
  <si>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</si>
  <si>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</si>
  <si>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</si>
  <si>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</si>
  <si>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</si>
  <si>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</si>
  <si>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</si>
  <si>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</si>
  <si>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</si>
  <si>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</si>
  <si>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</si>
  <si>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</si>
  <si>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</si>
  <si>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</si>
  <si>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</si>
  <si>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</si>
  <si>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</si>
  <si>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</si>
  <si>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</si>
  <si>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</si>
  <si>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</si>
  <si>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</si>
  <si>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</si>
  <si>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</si>
  <si>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</si>
  <si>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</si>
  <si>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</si>
  <si>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</si>
  <si>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</si>
  <si>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</si>
  <si>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</si>
  <si>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</si>
  <si>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</si>
  <si>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</si>
  <si>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</si>
  <si>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</si>
  <si>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</si>
  <si>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</si>
  <si>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</si>
  <si>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</si>
  <si>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</si>
  <si>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</si>
  <si>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</si>
  <si>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</si>
  <si>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</si>
  <si>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</si>
  <si>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</si>
  <si>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</si>
  <si>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</si>
  <si>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</si>
  <si>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</si>
  <si>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</si>
  <si>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</si>
  <si>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</si>
  <si>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</si>
  <si>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</si>
  <si>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</si>
  <si>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</si>
  <si>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</si>
  <si>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</si>
  <si>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</si>
  <si>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</si>
  <si>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</si>
  <si>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</si>
  <si>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</si>
  <si>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</si>
  <si>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</si>
  <si>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</si>
  <si>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</si>
  <si>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</si>
  <si>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</si>
  <si>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</si>
  <si>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</si>
  <si>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</si>
  <si>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</si>
  <si>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</si>
  <si>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</si>
  <si>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</si>
  <si>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</si>
  <si>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</si>
  <si>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</si>
  <si>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</si>
  <si>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</si>
  <si>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</si>
  <si>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</si>
  <si>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</si>
  <si>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</si>
  <si>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</si>
  <si>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</si>
  <si>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</si>
  <si>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</si>
  <si>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</si>
  <si>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</si>
  <si>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</si>
  <si>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</si>
  <si>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</si>
  <si>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</si>
  <si>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</si>
  <si>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</si>
  <si>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</si>
  <si>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</si>
  <si>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</si>
  <si>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</si>
  <si>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</si>
  <si>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</si>
  <si>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</si>
  <si>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</si>
  <si>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</si>
  <si>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</si>
  <si>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</si>
  <si>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</si>
  <si>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</si>
  <si>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</si>
  <si>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</si>
  <si>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</si>
  <si>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</si>
  <si>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</si>
  <si>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</si>
  <si>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</si>
  <si>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</si>
  <si>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</si>
  <si>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</si>
  <si>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</si>
  <si>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</si>
  <si>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</si>
  <si>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</si>
  <si>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</si>
  <si>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</si>
  <si>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</si>
  <si>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</si>
  <si>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</si>
  <si>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</si>
  <si>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</si>
  <si>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</si>
  <si>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</si>
  <si>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</si>
  <si>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</si>
  <si>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</si>
  <si>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</si>
  <si>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</si>
  <si>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</si>
  <si>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</si>
  <si>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</si>
  <si>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</si>
  <si>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</si>
  <si>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</si>
  <si>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</si>
  <si>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</si>
  <si>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</si>
  <si>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</si>
  <si>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</si>
  <si>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</si>
  <si>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</si>
  <si>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</si>
  <si>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</si>
  <si>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</si>
  <si>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</si>
  <si>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</si>
  <si>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</si>
  <si>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</si>
  <si>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</si>
  <si>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</si>
  <si>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</si>
  <si>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</si>
  <si>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</si>
  <si>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</si>
  <si>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</si>
  <si>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</si>
  <si>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</si>
  <si>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</si>
  <si>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</si>
  <si>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</si>
  <si>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</si>
  <si>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</si>
  <si>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</si>
  <si>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</si>
  <si>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</si>
  <si>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</si>
  <si>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</si>
  <si>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</si>
  <si>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</si>
  <si>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</si>
  <si>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</si>
  <si>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</si>
  <si>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</si>
  <si>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</si>
  <si>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</si>
  <si>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</si>
  <si>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</si>
  <si>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</si>
  <si>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</si>
  <si>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</si>
  <si>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</si>
  <si>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</si>
  <si>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</si>
  <si>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</si>
  <si>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</si>
  <si>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</si>
  <si>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</si>
  <si>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</si>
  <si>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</si>
  <si>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</si>
  <si>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</si>
  <si>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</si>
  <si>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</si>
  <si>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</si>
  <si>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</si>
  <si>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</si>
  <si>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</si>
  <si>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</si>
  <si>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</si>
  <si>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</si>
  <si>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</si>
  <si>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</si>
  <si>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</si>
  <si>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</si>
  <si>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</si>
  <si>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</si>
  <si>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</si>
  <si>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</si>
  <si>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</si>
  <si>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</si>
  <si>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</si>
  <si>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</si>
  <si>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</si>
  <si>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</si>
  <si>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</si>
  <si>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</si>
  <si>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</si>
  <si>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</si>
  <si>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</si>
  <si>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</si>
  <si>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</si>
  <si>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</si>
  <si>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</si>
  <si>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</si>
  <si>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</si>
  <si>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</si>
  <si>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</si>
  <si>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</si>
  <si>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</si>
  <si>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</si>
  <si>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</si>
  <si>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</si>
  <si>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</si>
  <si>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</si>
  <si>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</si>
  <si>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</si>
  <si>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</si>
  <si>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</si>
  <si>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</si>
  <si>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</si>
  <si>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</si>
  <si>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</si>
  <si>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</si>
  <si>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</si>
  <si>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</si>
  <si>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</si>
  <si>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</si>
  <si>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</si>
  <si>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</si>
  <si>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</si>
  <si>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</si>
  <si>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</si>
  <si>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</si>
  <si>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</si>
  <si>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</si>
  <si>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</si>
  <si>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</si>
  <si>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</si>
  <si>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</si>
  <si>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</si>
  <si>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</si>
  <si>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</si>
  <si>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</si>
  <si>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</si>
  <si>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</si>
  <si>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</si>
  <si>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</si>
  <si>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</si>
  <si>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</si>
  <si>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</si>
  <si>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</si>
  <si>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</si>
  <si>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</si>
  <si>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</si>
  <si>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</si>
  <si>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</si>
  <si>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</si>
  <si>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</si>
  <si>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</si>
  <si>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</si>
  <si>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</si>
  <si>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</si>
  <si>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</si>
  <si>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</si>
  <si>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</si>
  <si>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</si>
  <si>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</si>
  <si>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</si>
  <si>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</si>
  <si>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</si>
  <si>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</si>
  <si>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</si>
  <si>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</si>
  <si>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</si>
  <si>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</si>
  <si>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</si>
  <si>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</si>
  <si>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</si>
  <si>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</si>
  <si>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</si>
  <si>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</si>
  <si>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</si>
  <si>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</si>
  <si>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</si>
  <si>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</si>
  <si>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</si>
  <si>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</si>
  <si>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</si>
  <si>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</si>
  <si>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</si>
  <si>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</si>
  <si>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</si>
  <si>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</si>
  <si>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</si>
  <si>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</si>
  <si>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</si>
  <si>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</si>
  <si>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</si>
  <si>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</si>
  <si>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</si>
  <si>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</si>
  <si>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</si>
  <si>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</si>
  <si>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</si>
  <si>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</si>
  <si>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</si>
  <si>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</si>
  <si>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</si>
  <si>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</si>
  <si>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</si>
  <si>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</si>
  <si>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</si>
  <si>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</si>
  <si>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</si>
  <si>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</si>
  <si>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</si>
  <si>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</si>
  <si>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</si>
  <si>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</si>
  <si>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</si>
  <si>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</si>
  <si>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</si>
  <si>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</si>
  <si>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</si>
  <si>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</si>
  <si>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</si>
  <si>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</si>
  <si>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</si>
  <si>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</si>
  <si>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</si>
  <si>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</si>
  <si>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</si>
  <si>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</si>
  <si>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</si>
  <si>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</si>
  <si>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</si>
  <si>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</si>
  <si>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</si>
  <si>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</si>
  <si>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</si>
  <si>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</si>
  <si>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</si>
  <si>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</si>
  <si>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</si>
  <si>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</si>
  <si>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</si>
  <si>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</si>
  <si>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</si>
  <si>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</si>
  <si>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</si>
  <si>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</si>
  <si>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</si>
  <si>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</si>
  <si>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</si>
  <si>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</si>
  <si>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</si>
  <si>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</si>
  <si>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</si>
  <si>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</si>
  <si>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</si>
  <si>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</si>
  <si>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</si>
  <si>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</si>
  <si>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</si>
  <si>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</si>
  <si>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</si>
  <si>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</si>
  <si>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</si>
  <si>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</si>
  <si>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</si>
  <si>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</si>
  <si>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</si>
  <si>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</si>
  <si>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</si>
  <si>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</si>
  <si>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</si>
  <si>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</si>
  <si>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</si>
  <si>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</si>
  <si>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</si>
  <si>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</si>
  <si>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</si>
  <si>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</si>
  <si>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</si>
  <si>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</si>
  <si>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</si>
  <si>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</si>
  <si>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</si>
  <si>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</si>
  <si>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</si>
  <si>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</si>
  <si>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</si>
  <si>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</si>
  <si>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</si>
  <si>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</si>
  <si>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</si>
  <si>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</si>
  <si>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</si>
  <si>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</si>
  <si>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</si>
  <si>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</si>
  <si>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</si>
  <si>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</si>
  <si>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</si>
  <si>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</si>
  <si>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</si>
  <si>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</si>
  <si>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</si>
  <si>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</si>
  <si>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</si>
  <si>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</si>
  <si>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</si>
  <si>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</si>
  <si>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</si>
  <si>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</si>
  <si>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</si>
  <si>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</si>
  <si>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</si>
  <si>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</si>
  <si>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</si>
  <si>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</si>
  <si>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</si>
  <si>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</si>
  <si>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</si>
  <si>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</si>
  <si>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</si>
  <si>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</si>
  <si>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</si>
  <si>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</si>
  <si>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</si>
  <si>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</si>
  <si>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</si>
  <si>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</si>
  <si>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</si>
  <si>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</si>
  <si>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</si>
  <si>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</si>
  <si>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</si>
  <si>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</si>
  <si>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</si>
  <si>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</si>
  <si>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</si>
  <si>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</si>
  <si>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</si>
  <si>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</si>
  <si>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</si>
  <si>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</si>
  <si>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</si>
  <si>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</si>
  <si>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</si>
  <si>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</si>
  <si>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</si>
  <si>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</si>
  <si>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</si>
  <si>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</si>
  <si>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</si>
  <si>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</si>
  <si>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</si>
  <si>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</si>
  <si>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</si>
  <si>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</si>
  <si>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</si>
  <si>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</si>
  <si>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</si>
  <si>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</si>
  <si>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</si>
  <si>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</si>
  <si>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</si>
  <si>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</si>
  <si>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</si>
  <si>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</si>
  <si>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</si>
  <si>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</si>
  <si>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</si>
  <si>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</si>
  <si>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</si>
  <si>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</si>
  <si>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</si>
  <si>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</si>
  <si>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</si>
  <si>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</si>
  <si>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</si>
  <si>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</si>
  <si>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</si>
  <si>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</si>
  <si>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</si>
  <si>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</si>
  <si>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</si>
  <si>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</si>
  <si>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</si>
  <si>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</si>
  <si>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</si>
  <si>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</si>
  <si>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</si>
  <si>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</si>
  <si>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</si>
  <si>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</si>
  <si>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</si>
  <si>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</si>
  <si>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</si>
  <si>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</si>
  <si>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</si>
  <si>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</si>
  <si>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</si>
  <si>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</si>
  <si>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</si>
  <si>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</si>
  <si>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</si>
  <si>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</si>
  <si>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</si>
  <si>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</si>
  <si>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</si>
  <si>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</si>
  <si>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</si>
  <si>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</si>
  <si>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</si>
  <si>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</si>
  <si>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</si>
  <si>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</si>
  <si>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</si>
  <si>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</si>
  <si>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</si>
  <si>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</si>
  <si>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</si>
  <si>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</si>
  <si>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</si>
  <si>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</si>
  <si>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</si>
  <si>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</si>
  <si>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</si>
  <si>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</si>
  <si>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</si>
  <si>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</si>
  <si>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</si>
  <si>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</si>
  <si>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</si>
  <si>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</si>
  <si>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</si>
  <si>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</si>
  <si>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</si>
  <si>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</si>
  <si>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</si>
  <si>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</si>
  <si>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</si>
  <si>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</si>
  <si>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</si>
  <si>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</si>
  <si>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</si>
  <si>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</si>
  <si>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</si>
  <si>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</si>
  <si>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</si>
  <si>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</si>
  <si>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</si>
  <si>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</si>
  <si>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</si>
  <si>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</si>
  <si>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</si>
  <si>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</si>
  <si>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</si>
  <si>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</si>
  <si>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</si>
  <si>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</si>
  <si>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</si>
  <si>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</si>
  <si>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</si>
  <si>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</si>
  <si>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</si>
  <si>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</si>
  <si>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</si>
  <si>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</si>
  <si>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</si>
  <si>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</si>
  <si>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</si>
  <si>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</si>
  <si>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</si>
  <si>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</si>
  <si>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</si>
  <si>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</si>
  <si>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</si>
  <si>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</si>
  <si>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</si>
  <si>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</si>
  <si>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</si>
  <si>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</si>
  <si>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</si>
  <si>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</si>
  <si>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</si>
  <si>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</si>
  <si>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</si>
  <si>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</si>
  <si>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</si>
  <si>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</si>
  <si>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</si>
  <si>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</si>
  <si>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</si>
  <si>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</si>
  <si>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</si>
  <si>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</si>
  <si>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</si>
  <si>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</si>
  <si>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</si>
  <si>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</si>
  <si>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</si>
  <si>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</si>
  <si>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</si>
  <si>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</si>
  <si>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</si>
  <si>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</si>
  <si>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</si>
  <si>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</si>
  <si>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</si>
  <si>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</si>
  <si>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</si>
  <si>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</si>
  <si>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</si>
  <si>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</si>
  <si>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</si>
  <si>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</si>
  <si>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</si>
  <si>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</si>
  <si>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</si>
  <si>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</si>
  <si>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</si>
  <si>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</si>
  <si>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</si>
  <si>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</si>
  <si>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</si>
  <si>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</si>
  <si>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</si>
  <si>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</si>
  <si>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</si>
  <si>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</si>
  <si>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</si>
  <si>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</si>
  <si>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</si>
  <si>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</si>
  <si>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</si>
  <si>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</si>
  <si>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</si>
  <si>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</si>
  <si>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</si>
  <si>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</si>
  <si>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</si>
  <si>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</si>
  <si>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</si>
  <si>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</si>
  <si>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</si>
  <si>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</si>
  <si>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</si>
  <si>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</si>
  <si>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</si>
  <si>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</si>
  <si>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</si>
  <si>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</si>
  <si>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</si>
  <si>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</si>
  <si>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</si>
  <si>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</si>
  <si>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</si>
  <si>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</si>
  <si>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</si>
  <si>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</si>
  <si>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</si>
  <si>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</si>
  <si>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</si>
  <si>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</si>
  <si>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</si>
  <si>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</si>
  <si>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</si>
  <si>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</si>
  <si>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</si>
  <si>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</si>
  <si>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</si>
  <si>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</si>
  <si>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</si>
  <si>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</si>
  <si>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</si>
  <si>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</si>
  <si>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</si>
  <si>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</si>
  <si>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</si>
  <si>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</si>
  <si>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</si>
  <si>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</si>
  <si>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</si>
  <si>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</si>
  <si>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</si>
  <si>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</si>
  <si>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</si>
  <si>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</si>
  <si>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</si>
  <si>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</si>
  <si>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</si>
  <si>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</si>
  <si>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</si>
  <si>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</si>
  <si>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</si>
  <si>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</si>
  <si>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</si>
  <si>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</si>
  <si>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</si>
  <si>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</si>
  <si>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</si>
  <si>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</si>
  <si>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</si>
  <si>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</si>
  <si>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</si>
  <si>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</si>
  <si>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</si>
  <si>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</si>
  <si>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</si>
  <si>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</si>
  <si>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</si>
  <si>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</si>
  <si>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</si>
  <si>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</si>
  <si>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</si>
  <si>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</si>
  <si>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</si>
  <si>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</si>
  <si>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</si>
  <si>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</si>
  <si>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</si>
  <si>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</si>
  <si>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</si>
  <si>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</si>
  <si>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</si>
  <si>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</si>
  <si>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</si>
  <si>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</si>
  <si>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</si>
  <si>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</si>
  <si>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</si>
  <si>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</si>
  <si>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</si>
  <si>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</si>
  <si>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</si>
  <si>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</si>
  <si>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</si>
  <si>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</si>
  <si>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</si>
  <si>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</si>
  <si>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</si>
  <si>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</si>
  <si>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</si>
  <si>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</si>
  <si>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</si>
  <si>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</si>
  <si>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</si>
  <si>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</si>
  <si>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</si>
  <si>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</si>
  <si>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</si>
  <si>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</si>
  <si>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</si>
  <si>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</si>
  <si>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</si>
  <si>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</si>
  <si>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</si>
  <si>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</si>
  <si>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</si>
  <si>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</si>
  <si>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</si>
  <si>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</si>
  <si>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</si>
  <si>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</si>
  <si>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</si>
  <si>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</si>
  <si>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</si>
  <si>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</si>
  <si>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</si>
  <si>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</si>
  <si>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</si>
  <si>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</si>
  <si>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</si>
  <si>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</si>
  <si>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</si>
  <si>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</si>
  <si>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</si>
  <si>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</si>
  <si>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</si>
  <si>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</si>
  <si>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</si>
  <si>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</si>
  <si>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</si>
  <si>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</si>
  <si>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</si>
  <si>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</si>
  <si>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</si>
  <si>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</si>
  <si>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</si>
  <si>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</si>
  <si>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</si>
  <si>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</si>
  <si>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</si>
  <si>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</si>
  <si>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</si>
  <si>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</si>
  <si>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</si>
  <si>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</si>
  <si>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</si>
  <si>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</si>
  <si>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</si>
  <si>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</si>
  <si>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</si>
  <si>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</si>
  <si>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</si>
  <si>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</si>
  <si>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</si>
  <si>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</si>
  <si>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</si>
  <si>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</si>
  <si>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</si>
  <si>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</si>
  <si>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</si>
  <si>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</si>
  <si>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</si>
  <si>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</si>
  <si>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</si>
  <si>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</si>
  <si>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</si>
  <si>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</si>
  <si>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</si>
  <si>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</si>
  <si>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</si>
  <si>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</si>
  <si>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</si>
  <si>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</si>
  <si>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</si>
  <si>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</si>
  <si>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</si>
  <si>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</si>
  <si>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</si>
  <si>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</si>
  <si>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</si>
  <si>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</si>
  <si>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</si>
  <si>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</si>
  <si>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</si>
  <si>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</si>
  <si>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</si>
  <si>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</si>
  <si>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</si>
  <si>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</si>
  <si>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</si>
  <si>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</si>
  <si>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</si>
  <si>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</si>
  <si>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</si>
  <si>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</si>
  <si>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</si>
  <si>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</si>
  <si>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</si>
  <si>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</si>
  <si>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</si>
  <si>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</si>
  <si>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</si>
  <si>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</si>
  <si>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</si>
  <si>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</si>
  <si>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</si>
  <si>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</si>
  <si>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</si>
  <si>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</si>
  <si>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</si>
  <si>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</si>
  <si>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</si>
  <si>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</si>
  <si>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</si>
  <si>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</si>
  <si>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</si>
  <si>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</si>
  <si>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</si>
  <si>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</si>
  <si>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</si>
  <si>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</si>
  <si>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</si>
  <si>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</si>
  <si>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</si>
  <si>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</si>
  <si>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</si>
  <si>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</si>
  <si>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</si>
  <si>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</si>
  <si>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</si>
  <si>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</si>
  <si>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</si>
  <si>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</si>
  <si>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</si>
  <si>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</si>
  <si>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</si>
  <si>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</si>
  <si>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</si>
  <si>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</si>
  <si>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</si>
  <si>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</si>
  <si>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</si>
  <si>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</si>
  <si>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</si>
  <si>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</si>
  <si>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</si>
  <si>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</si>
  <si>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</si>
  <si>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</si>
  <si>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</si>
  <si>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</si>
  <si>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</si>
  <si>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</si>
  <si>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</si>
  <si>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</si>
  <si>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</si>
  <si>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</si>
  <si>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</si>
  <si>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</si>
  <si>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</si>
  <si>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</si>
  <si>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</si>
  <si>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</si>
  <si>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</si>
  <si>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</si>
  <si>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</si>
  <si>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</si>
  <si>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</si>
  <si>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</si>
  <si>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</si>
  <si>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</si>
  <si>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</si>
  <si>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</si>
  <si>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</si>
  <si>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</si>
  <si>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</si>
  <si>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</si>
  <si>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</si>
  <si>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</si>
  <si>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</si>
  <si>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</si>
  <si>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</si>
  <si>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</si>
  <si>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</si>
  <si>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</si>
  <si>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</si>
  <si>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</si>
  <si>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</si>
  <si>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</si>
  <si>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</si>
  <si>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</si>
  <si>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</si>
  <si>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</si>
  <si>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</si>
  <si>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</si>
  <si>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</si>
  <si>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</si>
  <si>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</si>
  <si>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</si>
  <si>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</si>
  <si>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</si>
  <si>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</si>
  <si>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</si>
  <si>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</si>
  <si>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</si>
  <si>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</si>
  <si>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</si>
  <si>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</si>
  <si>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</si>
  <si>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</si>
  <si>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</si>
  <si>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</si>
  <si>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</si>
  <si>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</si>
  <si>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</si>
  <si>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</si>
  <si>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</si>
  <si>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</si>
  <si>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</si>
  <si>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</si>
  <si>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</si>
  <si>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</si>
  <si>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</si>
  <si>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</si>
  <si>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</si>
  <si>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</si>
  <si>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</si>
  <si>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</si>
  <si>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</si>
  <si>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</si>
  <si>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</si>
  <si>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</si>
  <si>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</si>
  <si>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</si>
  <si>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</si>
  <si>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</si>
  <si>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</si>
  <si>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</si>
  <si>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</si>
  <si>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</si>
  <si>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</si>
  <si>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</si>
  <si>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</si>
  <si>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</si>
  <si>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</si>
  <si>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</si>
  <si>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</si>
  <si>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</si>
  <si>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</si>
  <si>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</si>
  <si>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</si>
  <si>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</si>
  <si>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</si>
  <si>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</si>
  <si>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</si>
  <si>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</si>
  <si>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</si>
  <si>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</si>
  <si>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</si>
  <si>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</si>
  <si>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</si>
  <si>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</si>
  <si>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</si>
  <si>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</si>
  <si>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</si>
  <si>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</si>
  <si>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</si>
  <si>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</si>
  <si>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</si>
  <si>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</si>
  <si>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</si>
  <si>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</si>
  <si>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</si>
  <si>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</si>
  <si>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</si>
  <si>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</si>
  <si>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</si>
  <si>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</si>
  <si>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</si>
  <si>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</si>
  <si>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</si>
  <si>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</si>
  <si>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</si>
  <si>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</si>
  <si>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</si>
  <si>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</si>
  <si>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</si>
  <si>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</si>
  <si>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</si>
  <si>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</si>
  <si>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</si>
  <si>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</si>
  <si>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</si>
  <si>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</si>
  <si>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</si>
  <si>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</si>
  <si>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</si>
  <si>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</si>
  <si>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</si>
  <si>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</si>
  <si>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</si>
  <si>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</si>
  <si>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</si>
  <si>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</si>
  <si>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</si>
  <si>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</si>
  <si>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</si>
  <si>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</si>
  <si>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</si>
  <si>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</si>
  <si>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</si>
  <si>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</si>
  <si>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</si>
  <si>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</si>
  <si>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</si>
  <si>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</si>
  <si>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</si>
  <si>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</si>
  <si>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</si>
  <si>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</si>
  <si>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</si>
  <si>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</si>
  <si>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</si>
  <si>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</si>
  <si>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</si>
  <si>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</si>
  <si>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</si>
  <si>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</si>
  <si>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</si>
  <si>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</si>
  <si>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</si>
  <si>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</si>
  <si>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</si>
  <si>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</si>
  <si>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</si>
  <si>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</si>
  <si>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</si>
  <si>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</si>
  <si>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</si>
  <si>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</si>
  <si>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</si>
  <si>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</si>
  <si>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</si>
  <si>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</si>
  <si>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</si>
  <si>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</si>
  <si>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</si>
  <si>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</si>
  <si>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</si>
  <si>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</si>
  <si>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</si>
  <si>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</si>
  <si>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</si>
  <si>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</si>
  <si>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</si>
  <si>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</si>
  <si>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</si>
  <si>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</si>
  <si>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</si>
  <si>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</si>
  <si>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</si>
  <si>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</si>
  <si>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</si>
  <si>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</si>
  <si>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</si>
  <si>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</si>
  <si>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</si>
  <si>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</si>
  <si>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</si>
  <si>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</si>
  <si>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</si>
  <si>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</si>
  <si>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</si>
  <si>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</si>
  <si>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</si>
  <si>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</si>
  <si>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</si>
  <si>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</si>
  <si>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</si>
  <si>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</si>
  <si>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</si>
  <si>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</si>
  <si>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</si>
  <si>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</si>
  <si>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</si>
  <si>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</si>
  <si>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</si>
  <si>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</si>
  <si>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</si>
  <si>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</si>
  <si>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</si>
  <si>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</si>
  <si>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</si>
  <si>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</si>
  <si>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</si>
  <si>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</si>
  <si>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</si>
  <si>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</si>
  <si>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</si>
  <si>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</si>
  <si>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</si>
  <si>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</si>
  <si>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</si>
  <si>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</si>
  <si>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</si>
  <si>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</si>
  <si>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</si>
  <si>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</si>
  <si>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</si>
  <si>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</si>
  <si>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</si>
  <si>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</si>
  <si>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</si>
  <si>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</si>
  <si>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</si>
  <si>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</si>
  <si>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</si>
  <si>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</si>
  <si>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</si>
  <si>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</si>
  <si>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</si>
  <si>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</si>
  <si>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</si>
  <si>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</si>
  <si>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</si>
  <si>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</si>
  <si>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</si>
  <si>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</si>
  <si>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</si>
  <si>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</si>
  <si>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</si>
  <si>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</si>
  <si>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</si>
  <si>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</si>
  <si>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</si>
  <si>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</si>
  <si>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</si>
  <si>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</si>
  <si>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</si>
  <si>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</si>
  <si>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</si>
  <si>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</si>
  <si>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</si>
  <si>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</si>
  <si>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</si>
  <si>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</si>
  <si>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</si>
  <si>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</si>
  <si>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</si>
  <si>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</si>
  <si>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</si>
  <si>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</si>
  <si>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</si>
  <si>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</si>
  <si>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</si>
  <si>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</si>
  <si>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</si>
  <si>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</si>
  <si>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</si>
  <si>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</si>
  <si>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</si>
  <si>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</si>
  <si>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</si>
  <si>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</si>
  <si>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</si>
  <si>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</si>
  <si>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</si>
  <si>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</si>
  <si>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</si>
  <si>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</si>
  <si>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</si>
  <si>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</si>
  <si>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</si>
  <si>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</si>
  <si>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</si>
  <si>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</si>
  <si>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</si>
  <si>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</si>
  <si>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</si>
  <si>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</si>
  <si>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</si>
  <si>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</si>
  <si>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</si>
  <si>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</si>
  <si>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</si>
  <si>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</si>
  <si>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</si>
  <si>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</si>
  <si>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</si>
  <si>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</si>
  <si>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</si>
  <si>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</si>
  <si>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</si>
  <si>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</si>
  <si>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</si>
  <si>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</si>
  <si>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</si>
  <si>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</si>
  <si>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</si>
  <si>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</si>
  <si>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</si>
  <si>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</si>
  <si>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</si>
  <si>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</si>
  <si>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</si>
  <si>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</si>
  <si>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</si>
  <si>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</si>
  <si>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</si>
  <si>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</si>
  <si>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</si>
  <si>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</si>
  <si>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</si>
  <si>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</si>
  <si>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</si>
  <si>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</si>
  <si>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</si>
  <si>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</si>
  <si>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</si>
  <si>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</si>
  <si>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</si>
  <si>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</si>
  <si>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</si>
  <si>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</si>
  <si>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</si>
  <si>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</si>
  <si>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</si>
  <si>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</si>
  <si>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</si>
  <si>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</si>
  <si>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</si>
  <si>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</si>
  <si>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</si>
  <si>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</si>
  <si>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</si>
  <si>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</si>
  <si>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</si>
  <si>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</si>
  <si>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</si>
  <si>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</si>
  <si>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</si>
  <si>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</si>
  <si>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</si>
  <si>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</si>
  <si>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</si>
  <si>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</si>
  <si>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</si>
  <si>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</si>
  <si>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</si>
  <si>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</si>
  <si>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</si>
  <si>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</si>
  <si>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</si>
  <si>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</si>
  <si>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</si>
  <si>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</si>
  <si>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</si>
  <si>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</si>
  <si>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</si>
  <si>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</si>
  <si>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</si>
  <si>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</si>
  <si>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</si>
  <si>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</si>
  <si>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</si>
  <si>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</si>
  <si>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</si>
  <si>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</si>
  <si>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</si>
  <si>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</si>
  <si>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</si>
  <si>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</si>
  <si>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</si>
  <si>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</si>
  <si>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</si>
  <si>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</si>
  <si>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</si>
  <si>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</si>
  <si>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</si>
  <si>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</si>
  <si>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</si>
  <si>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</si>
  <si>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</si>
  <si>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</si>
  <si>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</si>
  <si>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</si>
  <si>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</si>
  <si>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</si>
  <si>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</si>
  <si>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</si>
  <si>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</si>
  <si>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</si>
  <si>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</si>
  <si>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</si>
  <si>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</si>
  <si>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</si>
  <si>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</si>
  <si>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</si>
  <si>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</si>
  <si>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</si>
  <si>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</si>
  <si>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</si>
  <si>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</si>
  <si>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</si>
  <si>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</si>
  <si>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</si>
  <si>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</si>
  <si>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</si>
  <si>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</si>
  <si>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</si>
  <si>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</si>
  <si>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</si>
  <si>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</si>
  <si>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</si>
  <si>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</si>
  <si>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</si>
  <si>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</si>
  <si>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</si>
  <si>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</si>
  <si>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</si>
  <si>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</si>
  <si>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</si>
  <si>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</si>
  <si>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</si>
  <si>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</si>
  <si>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</si>
  <si>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</si>
  <si>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</si>
  <si>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</si>
  <si>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</si>
  <si>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</si>
  <si>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</si>
  <si>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</si>
  <si>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</si>
  <si>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</si>
  <si>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</si>
  <si>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</si>
  <si>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</si>
  <si>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</si>
  <si>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</si>
  <si>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</si>
  <si>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</si>
  <si>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</si>
  <si>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</si>
  <si>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</si>
  <si>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</si>
  <si>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</si>
  <si>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</si>
  <si>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</si>
  <si>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</si>
  <si>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</si>
  <si>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</si>
  <si>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</si>
  <si>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</si>
  <si>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</si>
  <si>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</si>
  <si>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</si>
  <si>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</si>
  <si>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</si>
  <si>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</si>
  <si>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</si>
  <si>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</si>
  <si>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</si>
  <si>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</si>
  <si>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</si>
  <si>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</si>
  <si>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</si>
  <si>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</si>
  <si>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</si>
  <si>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</si>
  <si>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</si>
  <si>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</si>
  <si>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</si>
  <si>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</si>
  <si>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</si>
  <si>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</si>
  <si>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</si>
  <si>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</si>
  <si>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</si>
  <si>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</si>
  <si>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</si>
  <si>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</si>
  <si>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</si>
  <si>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</si>
  <si>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</si>
  <si>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</si>
  <si>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</si>
  <si>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</si>
  <si>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</si>
  <si>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</si>
  <si>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</si>
  <si>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</si>
  <si>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</si>
  <si>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</si>
  <si>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</si>
  <si>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</si>
  <si>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</si>
  <si>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</si>
  <si>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</si>
  <si>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</si>
  <si>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</si>
  <si>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</si>
  <si>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</si>
  <si>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</si>
  <si>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</si>
  <si>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</si>
  <si>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</si>
  <si>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</si>
  <si>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</si>
  <si>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</si>
  <si>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</si>
  <si>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</si>
  <si>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</si>
  <si>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</si>
  <si>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</si>
  <si>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</si>
  <si>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</si>
  <si>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</si>
  <si>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</si>
  <si>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</si>
  <si>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</si>
  <si>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</si>
  <si>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</si>
  <si>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</si>
  <si>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</si>
  <si>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</si>
  <si>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</si>
  <si>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</si>
  <si>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</si>
  <si>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</si>
  <si>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</si>
  <si>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</si>
  <si>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</si>
  <si>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</si>
  <si>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</si>
  <si>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</si>
  <si>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</si>
  <si>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</si>
  <si>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</si>
  <si>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</si>
  <si>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</si>
  <si>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</si>
  <si>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</si>
  <si>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</si>
  <si>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</si>
  <si>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</si>
  <si>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</si>
  <si>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</si>
  <si>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</si>
  <si>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</si>
  <si>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</si>
  <si>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</si>
  <si>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</si>
  <si>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</si>
  <si>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</si>
  <si>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</si>
  <si>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</si>
  <si>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</si>
  <si>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</si>
  <si>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</si>
  <si>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</si>
  <si>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</si>
  <si>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</si>
  <si>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</si>
  <si>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</si>
  <si>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</si>
  <si>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</si>
  <si>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</si>
  <si>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</si>
  <si>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</si>
  <si>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</si>
  <si>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</si>
  <si>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</si>
  <si>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</si>
  <si>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</si>
  <si>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</si>
  <si>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</si>
  <si>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</si>
  <si>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</si>
  <si>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</si>
  <si>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</si>
  <si>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</si>
  <si>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</si>
  <si>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</si>
  <si>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</si>
  <si>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</si>
  <si>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</si>
  <si>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</si>
  <si>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</si>
  <si>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</si>
  <si>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</si>
  <si>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</si>
  <si>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</si>
  <si>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</si>
  <si>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</si>
  <si>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</si>
  <si>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</si>
  <si>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</si>
  <si>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</si>
  <si>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</si>
  <si>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</si>
  <si>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</si>
  <si>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</si>
  <si>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</si>
  <si>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</si>
  <si>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</si>
  <si>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</si>
  <si>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</si>
  <si>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</si>
  <si>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</si>
  <si>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</si>
  <si>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</si>
  <si>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</si>
  <si>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</si>
  <si>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</si>
  <si>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</si>
  <si>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</si>
  <si>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</si>
  <si>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</si>
  <si>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</si>
  <si>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</si>
  <si>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</si>
  <si>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</si>
  <si>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</si>
  <si>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</si>
  <si>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</si>
  <si>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</si>
  <si>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</si>
  <si>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</si>
  <si>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</si>
  <si>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</si>
  <si>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</si>
  <si>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</si>
  <si>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</si>
  <si>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</si>
  <si>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</si>
  <si>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</si>
  <si>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</si>
  <si>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</si>
  <si>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</si>
  <si>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</si>
  <si>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</si>
  <si>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</si>
  <si>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</si>
  <si>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</si>
  <si>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</si>
  <si>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</si>
  <si>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</si>
  <si>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</si>
  <si>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</si>
  <si>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</si>
  <si>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</si>
  <si>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</si>
  <si>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</si>
  <si>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</si>
  <si>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</si>
  <si>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</si>
  <si>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</si>
  <si>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</si>
  <si>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</si>
  <si>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</si>
  <si>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</si>
  <si>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</si>
  <si>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</si>
  <si>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</si>
  <si>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</si>
  <si>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</si>
  <si>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</si>
  <si>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</si>
  <si>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</si>
  <si>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</si>
  <si>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</si>
  <si>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</si>
  <si>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</si>
  <si>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</si>
  <si>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</si>
  <si>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</si>
  <si>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</si>
  <si>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</si>
  <si>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</si>
  <si>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</si>
  <si>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</si>
  <si>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</si>
  <si>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</si>
  <si>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</si>
  <si>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</si>
  <si>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</si>
  <si>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</si>
  <si>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</si>
  <si>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</si>
  <si>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</si>
  <si>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</si>
  <si>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</si>
  <si>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</si>
  <si>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</si>
  <si>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</si>
  <si>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</si>
  <si>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</si>
  <si>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</si>
  <si>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</si>
  <si>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</si>
  <si>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</si>
  <si>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</si>
  <si>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</si>
  <si>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</si>
  <si>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</si>
  <si>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</si>
  <si>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</si>
  <si>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</si>
  <si>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</si>
  <si>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</si>
  <si>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</si>
  <si>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</si>
  <si>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</si>
  <si>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</si>
  <si>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</si>
  <si>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</si>
  <si>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</si>
  <si>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</si>
  <si>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</si>
  <si>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</si>
  <si>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</si>
  <si>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</si>
  <si>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</si>
  <si>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</si>
  <si>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</si>
  <si>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</si>
  <si>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</si>
  <si>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</si>
  <si>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</si>
  <si>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</si>
  <si>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</si>
  <si>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</si>
  <si>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</si>
  <si>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</si>
  <si>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</si>
  <si>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</si>
  <si>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</si>
  <si>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</si>
  <si>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</si>
  <si>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</si>
  <si>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</si>
  <si>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</si>
  <si>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</si>
  <si>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</si>
  <si>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</si>
  <si>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</si>
  <si>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</si>
  <si>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</si>
  <si>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</si>
  <si>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</si>
  <si>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</si>
  <si>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</si>
  <si>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</si>
  <si>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</si>
  <si>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</si>
  <si>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</si>
  <si>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</si>
  <si>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</si>
  <si>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</si>
  <si>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</si>
  <si>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</si>
  <si>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</si>
  <si>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</si>
  <si>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</si>
  <si>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</si>
  <si>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</si>
  <si>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</si>
  <si>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</si>
  <si>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</si>
  <si>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</si>
  <si>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</si>
  <si>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</si>
  <si>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</si>
  <si>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</si>
  <si>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</si>
  <si>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</si>
  <si>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</si>
  <si>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</si>
  <si>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</si>
  <si>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</si>
  <si>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</si>
  <si>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</si>
  <si>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</si>
  <si>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</si>
  <si>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</si>
  <si>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</si>
  <si>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</si>
  <si>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</si>
  <si>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</si>
  <si>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</si>
  <si>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</si>
  <si>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</si>
  <si>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</si>
  <si>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</si>
  <si>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</si>
  <si>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</si>
  <si>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</si>
  <si>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</si>
  <si>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</si>
  <si>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</si>
  <si>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</si>
  <si>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</si>
  <si>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</si>
  <si>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</si>
  <si>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</si>
  <si>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</si>
  <si>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</si>
  <si>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</si>
  <si>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</si>
  <si>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</si>
  <si>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</si>
  <si>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</si>
  <si>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</si>
  <si>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</si>
  <si>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</si>
  <si>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</si>
  <si>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</si>
  <si>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</si>
  <si>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</si>
  <si>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</si>
  <si>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</si>
  <si>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</si>
  <si>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</si>
  <si>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</si>
  <si>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</si>
  <si>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</si>
  <si>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</si>
  <si>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</si>
  <si>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</si>
  <si>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</si>
  <si>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</si>
  <si>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</si>
  <si>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</si>
  <si>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</si>
  <si>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</si>
  <si>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</si>
  <si>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</si>
  <si>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</si>
  <si>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</si>
  <si>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</si>
  <si>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</si>
  <si>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</si>
  <si>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</si>
  <si>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</si>
  <si>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</si>
  <si>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</si>
  <si>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</si>
  <si>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</si>
  <si>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</si>
  <si>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</si>
  <si>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</si>
  <si>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</si>
  <si>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</si>
  <si>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</si>
  <si>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</si>
  <si>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</si>
  <si>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</si>
  <si>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</si>
  <si>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</si>
  <si>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</si>
  <si>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</si>
  <si>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</si>
  <si>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</si>
  <si>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</si>
  <si>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</si>
  <si>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</si>
  <si>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</si>
  <si>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</si>
  <si>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</si>
  <si>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</si>
  <si>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</si>
  <si>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</si>
  <si>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</si>
  <si>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</si>
  <si>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</si>
  <si>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</si>
  <si>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</si>
  <si>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</si>
  <si>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</si>
  <si>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</si>
  <si>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</si>
  <si>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</si>
  <si>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</si>
  <si>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</si>
  <si>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</si>
  <si>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</si>
  <si>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</si>
  <si>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</si>
  <si>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</si>
  <si>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</si>
  <si>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</si>
  <si>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</si>
  <si>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</si>
  <si>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</si>
  <si>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</si>
  <si>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</si>
  <si>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</si>
  <si>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</si>
  <si>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</si>
  <si>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</si>
  <si>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</si>
  <si>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</si>
  <si>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</si>
  <si>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</si>
  <si>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</si>
  <si>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</si>
  <si>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</si>
  <si>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</si>
  <si>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</si>
  <si>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</si>
  <si>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</si>
  <si>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</si>
  <si>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</si>
  <si>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</si>
  <si>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</si>
  <si>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</si>
  <si>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</si>
  <si>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</si>
  <si>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</si>
  <si>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</si>
  <si>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</si>
  <si>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</si>
  <si>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</si>
  <si>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</si>
  <si>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</si>
  <si>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</si>
  <si>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</si>
  <si>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</si>
  <si>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</si>
  <si>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</si>
  <si>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</si>
  <si>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</si>
  <si>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</si>
  <si>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</si>
  <si>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</si>
  <si>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</si>
  <si>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</si>
  <si>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</si>
  <si>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</si>
  <si>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</si>
  <si>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</si>
  <si>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</si>
  <si>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</si>
  <si>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</si>
  <si>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</si>
  <si>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</si>
  <si>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</si>
  <si>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</si>
  <si>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</si>
  <si>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</si>
  <si>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</si>
  <si>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</si>
  <si>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</si>
  <si>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</si>
  <si>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</si>
  <si>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</si>
  <si>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</si>
  <si>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</si>
  <si>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</si>
  <si>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</si>
  <si>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</si>
  <si>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</si>
  <si>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</si>
  <si>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</si>
  <si>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</si>
  <si>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</si>
  <si>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</si>
  <si>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</si>
  <si>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</si>
  <si>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</si>
  <si>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</si>
  <si>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</si>
  <si>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</si>
  <si>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</si>
  <si>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</si>
  <si>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</si>
  <si>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</si>
  <si>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</si>
  <si>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</si>
  <si>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</si>
  <si>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</si>
  <si>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</si>
  <si>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</si>
  <si>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</si>
  <si>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</si>
  <si>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</si>
  <si>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</si>
  <si>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</si>
  <si>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</si>
  <si>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</si>
  <si>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</si>
  <si>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</si>
  <si>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</si>
  <si>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</si>
  <si>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</si>
  <si>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</si>
  <si>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</si>
  <si>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</si>
  <si>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</si>
  <si>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</si>
  <si>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</si>
  <si>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</si>
  <si>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</si>
  <si>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</si>
  <si>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</si>
  <si>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</si>
  <si>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</si>
  <si>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</si>
  <si>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</si>
  <si>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</si>
  <si>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</si>
  <si>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</si>
  <si>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</si>
  <si>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</si>
  <si>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</si>
  <si>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</si>
  <si>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</si>
  <si>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</si>
  <si>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</si>
  <si>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</si>
  <si>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</si>
  <si>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</si>
  <si>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</si>
  <si>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</si>
  <si>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</si>
  <si>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</si>
  <si>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</si>
  <si>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</si>
  <si>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</si>
  <si>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</si>
  <si>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</si>
  <si>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</si>
  <si>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</si>
  <si>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</si>
  <si>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</si>
  <si>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</si>
  <si>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</si>
  <si>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</si>
  <si>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</si>
  <si>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</si>
  <si>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</si>
  <si>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</si>
  <si>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</si>
  <si>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</si>
  <si>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</si>
  <si>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</si>
  <si>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</si>
  <si>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</si>
  <si>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</si>
  <si>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</si>
  <si>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</si>
  <si>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</si>
  <si>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</si>
  <si>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</si>
  <si>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</si>
  <si>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</si>
  <si>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</si>
  <si>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</si>
  <si>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</si>
  <si>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</si>
  <si>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</si>
  <si>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</si>
  <si>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</si>
  <si>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</si>
  <si>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</si>
  <si>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</si>
  <si>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</si>
  <si>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</si>
  <si>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</si>
  <si>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</si>
  <si>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</si>
  <si>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</si>
  <si>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</si>
  <si>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</si>
  <si>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</si>
  <si>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</si>
  <si>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</si>
  <si>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</si>
  <si>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</si>
  <si>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</si>
  <si>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</si>
  <si>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</si>
  <si>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</si>
  <si>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</si>
  <si>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</si>
  <si>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</si>
  <si>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</si>
  <si>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</si>
  <si>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</si>
  <si>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</si>
  <si>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</si>
  <si>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</si>
  <si>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</si>
  <si>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</si>
  <si>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</si>
  <si>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</si>
  <si>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</si>
  <si>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</si>
  <si>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</si>
  <si>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</si>
  <si>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</si>
  <si>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</si>
  <si>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</si>
  <si>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</si>
  <si>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</si>
  <si>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</si>
  <si>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</si>
  <si>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</si>
  <si>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</si>
  <si>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</si>
  <si>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</si>
  <si>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</si>
  <si>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</si>
  <si>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</si>
  <si>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</si>
  <si>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</si>
  <si>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</si>
  <si>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</si>
  <si>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</si>
  <si>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</si>
  <si>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</si>
  <si>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</si>
  <si>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</si>
  <si>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</si>
  <si>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</si>
  <si>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</si>
  <si>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</si>
  <si>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</si>
  <si>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</si>
  <si>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</si>
  <si>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</si>
  <si>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</si>
  <si>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</si>
  <si>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</si>
  <si>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</si>
  <si>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</si>
  <si>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</si>
  <si>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</si>
  <si>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</si>
  <si>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</si>
  <si>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</si>
  <si>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</si>
  <si>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</si>
  <si>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</si>
  <si>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</si>
  <si>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</si>
  <si>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</si>
  <si>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</si>
  <si>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</si>
  <si>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</si>
  <si>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</si>
  <si>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</si>
  <si>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</si>
  <si>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</si>
  <si>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</si>
  <si>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</si>
  <si>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</si>
  <si>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</si>
  <si>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</si>
  <si>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</si>
  <si>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</si>
  <si>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</si>
  <si>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</si>
  <si>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</si>
  <si>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</si>
  <si>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</si>
  <si>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</si>
  <si>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</si>
  <si>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</si>
  <si>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</si>
  <si>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</si>
  <si>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</si>
  <si>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</si>
  <si>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</si>
  <si>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</si>
  <si>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</si>
  <si>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</si>
  <si>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</si>
  <si>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</si>
  <si>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</si>
  <si>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</si>
  <si>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</si>
  <si>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</si>
  <si>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</si>
  <si>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</si>
  <si>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</si>
  <si>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</si>
  <si>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</si>
  <si>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</si>
  <si>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</si>
  <si>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</si>
  <si>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</si>
  <si>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</si>
  <si>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</si>
  <si>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</si>
  <si>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</si>
  <si>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</si>
  <si>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</si>
  <si>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</si>
  <si>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</si>
  <si>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</si>
  <si>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</si>
  <si>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</si>
  <si>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</si>
  <si>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</si>
  <si>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</si>
  <si>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</si>
  <si>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</si>
  <si>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</si>
  <si>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</si>
  <si>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</si>
  <si>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</si>
  <si>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</si>
  <si>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</si>
  <si>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</si>
  <si>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</si>
  <si>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</si>
  <si>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</si>
  <si>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</si>
  <si>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</si>
  <si>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</si>
  <si>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</si>
  <si>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</si>
  <si>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</si>
  <si>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</si>
  <si>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</si>
  <si>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</si>
  <si>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</si>
  <si>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</si>
  <si>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</si>
  <si>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</si>
  <si>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</si>
  <si>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</si>
  <si>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</si>
  <si>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</si>
  <si>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</si>
  <si>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</si>
  <si>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</si>
  <si>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</si>
  <si>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</si>
  <si>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</si>
  <si>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</si>
  <si>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</si>
  <si>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</si>
  <si>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</si>
  <si>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</si>
  <si>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</si>
  <si>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</si>
  <si>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</si>
  <si>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</si>
  <si>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</si>
  <si>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</si>
  <si>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</si>
  <si>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</si>
  <si>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</si>
  <si>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</si>
  <si>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</si>
  <si>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</si>
  <si>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</si>
  <si>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</si>
  <si>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</si>
  <si>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</si>
  <si>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</si>
  <si>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</si>
  <si>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</si>
  <si>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</si>
  <si>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</si>
  <si>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</si>
  <si>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</si>
  <si>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</si>
  <si>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</si>
  <si>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</si>
  <si>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</si>
  <si>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</si>
  <si>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</si>
  <si>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</si>
  <si>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</si>
  <si>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</si>
  <si>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</si>
  <si>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</si>
  <si>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</si>
  <si>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</si>
  <si>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</si>
  <si>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</si>
  <si>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</si>
  <si>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</si>
  <si>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</si>
  <si>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</si>
  <si>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</si>
  <si>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</si>
  <si>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</si>
  <si>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</si>
  <si>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</si>
  <si>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</si>
  <si>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</si>
  <si>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</si>
  <si>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</si>
  <si>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</si>
  <si>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</si>
  <si>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</si>
  <si>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</si>
  <si>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</si>
  <si>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</si>
  <si>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</si>
  <si>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</si>
  <si>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</si>
  <si>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</si>
  <si>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</si>
  <si>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</si>
  <si>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</si>
  <si>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</si>
  <si>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</si>
  <si>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</si>
  <si>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</si>
  <si>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</si>
  <si>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</si>
  <si>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</si>
  <si>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</si>
  <si>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</si>
  <si>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</si>
  <si>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</si>
  <si>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</si>
  <si>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</si>
  <si>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</si>
  <si>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</si>
  <si>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</si>
  <si>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</si>
  <si>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</si>
  <si>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</si>
  <si>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</si>
  <si>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</si>
  <si>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</si>
  <si>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</si>
  <si>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</si>
  <si>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</si>
  <si>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</si>
  <si>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</si>
  <si>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</si>
  <si>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</si>
  <si>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</si>
  <si>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</si>
  <si>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</si>
  <si>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</si>
  <si>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</si>
  <si>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</si>
  <si>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</si>
  <si>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</si>
  <si>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</si>
  <si>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</si>
  <si>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</si>
  <si>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</si>
  <si>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</si>
  <si>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</si>
  <si>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</si>
  <si>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</si>
  <si>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</si>
  <si>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</si>
  <si>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</si>
  <si>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</si>
  <si>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</si>
  <si>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</si>
  <si>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</si>
  <si>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</si>
  <si>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</si>
  <si>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</si>
  <si>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</si>
  <si>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</si>
  <si>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</si>
  <si>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</si>
  <si>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</si>
  <si>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</si>
  <si>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</si>
  <si>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</si>
  <si>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</si>
  <si>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</si>
  <si>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</si>
  <si>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</si>
  <si>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</si>
  <si>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</si>
  <si>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</si>
  <si>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</si>
  <si>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</si>
  <si>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</si>
  <si>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</si>
  <si>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</si>
  <si>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</si>
  <si>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</si>
  <si>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</si>
  <si>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</si>
  <si>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</si>
  <si>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</si>
  <si>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</si>
  <si>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</si>
  <si>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</si>
  <si>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</si>
  <si>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</si>
  <si>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</si>
  <si>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</si>
  <si>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</si>
  <si>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</si>
  <si>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</si>
  <si>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</si>
  <si>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</si>
  <si>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</si>
  <si>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</si>
  <si>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</si>
  <si>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</si>
  <si>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</si>
  <si>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</si>
  <si>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</si>
  <si>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</si>
  <si>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</si>
  <si>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</si>
  <si>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</si>
  <si>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</si>
  <si>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</si>
  <si>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</si>
  <si>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</si>
  <si>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</si>
  <si>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</si>
  <si>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</si>
  <si>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</si>
  <si>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</si>
  <si>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</si>
  <si>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</si>
  <si>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</si>
  <si>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</si>
  <si>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</si>
  <si>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</si>
  <si>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</si>
  <si>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</si>
  <si>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</si>
  <si>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</si>
  <si>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</si>
  <si>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</si>
  <si>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</si>
  <si>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</si>
  <si>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</si>
  <si>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</si>
  <si>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</si>
  <si>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</si>
  <si>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</si>
  <si>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</si>
  <si>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</si>
  <si>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</si>
  <si>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</si>
  <si>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</si>
  <si>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</si>
  <si>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</si>
  <si>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</si>
  <si>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</si>
  <si>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</si>
  <si>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</si>
  <si>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</si>
  <si>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</si>
  <si>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</si>
  <si>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</si>
  <si>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</si>
  <si>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</si>
  <si>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</si>
  <si>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</si>
  <si>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</si>
  <si>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</si>
  <si>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</si>
  <si>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</si>
  <si>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</si>
  <si>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</si>
  <si>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</si>
  <si>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</si>
  <si>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</si>
  <si>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</si>
  <si>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</si>
  <si>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</si>
  <si>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</si>
  <si>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</si>
  <si>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</si>
  <si>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</si>
  <si>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</si>
  <si>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</si>
  <si>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</si>
  <si>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</si>
  <si>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</si>
  <si>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</si>
  <si>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</si>
  <si>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</si>
  <si>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</si>
  <si>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</si>
  <si>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</si>
  <si>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</si>
  <si>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</si>
  <si>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</si>
  <si>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</si>
  <si>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</si>
  <si>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</si>
  <si>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</si>
  <si>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</si>
  <si>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</si>
  <si>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</si>
  <si>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</si>
  <si>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</si>
  <si>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</si>
  <si>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</si>
  <si>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</si>
  <si>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</si>
  <si>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</si>
  <si>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</si>
  <si>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</si>
  <si>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</si>
  <si>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</si>
  <si>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</si>
  <si>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</si>
  <si>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</si>
  <si>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</si>
  <si>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</si>
  <si>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</si>
  <si>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</si>
  <si>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</si>
  <si>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</si>
  <si>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</si>
  <si>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</si>
  <si>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</si>
  <si>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</si>
  <si>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</si>
  <si>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</si>
  <si>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</si>
  <si>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</si>
  <si>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</si>
  <si>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</si>
  <si>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</si>
  <si>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</si>
  <si>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</si>
  <si>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</si>
  <si>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</si>
  <si>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</si>
  <si>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</si>
  <si>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</si>
  <si>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</si>
  <si>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</si>
  <si>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</si>
  <si>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</si>
  <si>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</si>
  <si>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</si>
  <si>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</si>
  <si>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</si>
  <si>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</si>
  <si>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</si>
  <si>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</si>
  <si>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</si>
  <si>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</si>
  <si>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</si>
  <si>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</si>
  <si>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</si>
  <si>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</si>
  <si>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</si>
  <si>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</si>
  <si>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</si>
  <si>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</si>
  <si>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</si>
  <si>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</si>
  <si>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</si>
  <si>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</si>
  <si>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</si>
  <si>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</si>
  <si>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</si>
  <si>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</si>
  <si>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</si>
  <si>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</si>
  <si>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</si>
  <si>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</si>
  <si>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</si>
  <si>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</si>
  <si>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</si>
  <si>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</si>
  <si>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</si>
  <si>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</si>
  <si>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</si>
  <si>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</si>
  <si>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</si>
  <si>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</si>
  <si>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</si>
  <si>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</si>
  <si>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</si>
  <si>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</si>
  <si>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</si>
  <si>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</si>
  <si>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</si>
  <si>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</si>
  <si>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</si>
  <si>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</si>
  <si>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</si>
  <si>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</si>
  <si>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</si>
  <si>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</si>
  <si>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</si>
  <si>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</si>
  <si>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</si>
  <si>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</si>
  <si>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</si>
  <si>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</si>
  <si>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</si>
  <si>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</si>
  <si>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</si>
  <si>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</si>
  <si>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</si>
  <si>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</si>
  <si>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</si>
  <si>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</si>
  <si>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</si>
  <si>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</si>
  <si>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</si>
  <si>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</si>
  <si>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</si>
  <si>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</si>
  <si>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</si>
  <si>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</si>
  <si>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</si>
  <si>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</si>
  <si>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</si>
  <si>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</si>
  <si>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</si>
  <si>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</si>
  <si>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</si>
  <si>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</si>
  <si>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</si>
  <si>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</si>
  <si>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</si>
  <si>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</si>
  <si>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</si>
  <si>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</si>
  <si>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</si>
  <si>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</si>
  <si>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</si>
  <si>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</si>
  <si>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</si>
  <si>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</si>
  <si>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</si>
  <si>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</si>
  <si>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</si>
  <si>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</si>
  <si>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</si>
  <si>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</si>
  <si>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</si>
  <si>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</si>
  <si>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</si>
  <si>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</si>
  <si>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</si>
  <si>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</si>
  <si>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</si>
  <si>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</si>
  <si>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</si>
  <si>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</si>
  <si>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</si>
  <si>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</si>
  <si>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</si>
  <si>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</si>
  <si>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</si>
  <si>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</si>
  <si>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</si>
  <si>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</si>
  <si>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</si>
  <si>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</si>
  <si>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</si>
  <si>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</si>
  <si>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</si>
  <si>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</si>
  <si>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</si>
  <si>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</si>
  <si>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</si>
  <si>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</si>
  <si>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</si>
  <si>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</si>
  <si>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</si>
  <si>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</si>
  <si>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</si>
  <si>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</si>
  <si>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</si>
  <si>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</si>
  <si>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</si>
  <si>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</si>
  <si>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</si>
  <si>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</si>
  <si>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</si>
  <si>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</si>
  <si>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</si>
  <si>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</si>
  <si>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</si>
  <si>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</si>
  <si>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</si>
  <si>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</si>
  <si>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</si>
  <si>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</si>
  <si>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</si>
  <si>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</si>
  <si>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</si>
  <si>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</si>
  <si>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</si>
  <si>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</si>
  <si>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</si>
  <si>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</si>
  <si>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</si>
  <si>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</si>
  <si>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</si>
  <si>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</si>
  <si>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</si>
  <si>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</si>
  <si>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</si>
  <si>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</si>
  <si>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</si>
  <si>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</si>
  <si>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</si>
  <si>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</si>
  <si>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</si>
  <si>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</si>
  <si>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</si>
  <si>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</si>
  <si>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</si>
  <si>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</si>
  <si>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</si>
  <si>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</si>
  <si>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</si>
  <si>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</si>
  <si>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</si>
  <si>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</si>
  <si>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</si>
  <si>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</si>
  <si>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</si>
  <si>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</si>
  <si>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</si>
  <si>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</si>
  <si>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</si>
  <si>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</si>
  <si>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</si>
  <si>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</si>
  <si>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</si>
  <si>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</si>
  <si>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</si>
  <si>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</si>
  <si>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</si>
  <si>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</si>
  <si>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</si>
  <si>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</si>
  <si>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</si>
  <si>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</si>
  <si>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</si>
  <si>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</si>
  <si>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</si>
  <si>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</si>
  <si>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</si>
  <si>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</si>
  <si>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</si>
  <si>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</si>
  <si>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</si>
  <si>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</si>
  <si>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</si>
  <si>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</si>
  <si>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</si>
  <si>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</si>
  <si>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</si>
  <si>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</si>
  <si>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</si>
  <si>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</si>
  <si>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</si>
  <si>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</si>
  <si>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</si>
  <si>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</si>
  <si>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</si>
  <si>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</si>
  <si>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</si>
  <si>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</si>
  <si>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</si>
  <si>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</si>
  <si>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</si>
  <si>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</si>
  <si>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</si>
  <si>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</si>
  <si>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</si>
  <si>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</si>
  <si>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</si>
  <si>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</si>
  <si>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</si>
  <si>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</si>
  <si>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</si>
  <si>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</si>
  <si>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</si>
  <si>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</si>
  <si>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</si>
  <si>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</si>
  <si>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</si>
  <si>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</si>
  <si>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</si>
  <si>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</si>
  <si>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</si>
  <si>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</si>
  <si>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</si>
  <si>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</si>
  <si>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</si>
  <si>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</si>
  <si>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</si>
  <si>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</si>
  <si>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</si>
  <si>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</si>
  <si>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</si>
  <si>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</si>
  <si>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</si>
  <si>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</si>
  <si>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</si>
  <si>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</si>
  <si>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</si>
  <si>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</si>
  <si>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</si>
  <si>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</si>
  <si>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</si>
  <si>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</si>
  <si>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</si>
  <si>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</si>
  <si>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</si>
  <si>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</si>
  <si>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</si>
  <si>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</si>
  <si>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</si>
  <si>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</si>
  <si>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</si>
  <si>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</si>
  <si>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</si>
  <si>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</si>
  <si>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</si>
  <si>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</si>
  <si>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</si>
  <si>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</si>
  <si>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</si>
  <si>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</si>
  <si>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</si>
  <si>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</si>
  <si>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</si>
  <si>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</si>
  <si>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</si>
  <si>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</si>
  <si>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</si>
  <si>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</si>
  <si>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</si>
  <si>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</si>
  <si>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</si>
  <si>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</si>
  <si>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</si>
  <si>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</si>
  <si>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</si>
  <si>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</si>
  <si>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</si>
  <si>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</si>
  <si>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</si>
  <si>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</si>
  <si>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</si>
  <si>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</si>
  <si>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</si>
  <si>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</si>
  <si>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</si>
  <si>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</si>
  <si>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</si>
  <si>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</si>
  <si>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</si>
  <si>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</si>
  <si>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</si>
  <si>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</si>
  <si>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</si>
  <si>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</si>
  <si>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</si>
  <si>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</si>
  <si>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</si>
  <si>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</si>
  <si>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</si>
  <si>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</si>
  <si>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</si>
  <si>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</si>
  <si>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</si>
  <si>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</si>
  <si>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</si>
  <si>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</si>
  <si>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</si>
  <si>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</si>
  <si>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</si>
  <si>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</si>
  <si>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</si>
  <si>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</si>
  <si>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</si>
  <si>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</si>
  <si>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</si>
  <si>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</si>
  <si>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</si>
  <si>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</si>
  <si>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</si>
  <si>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</si>
  <si>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</si>
  <si>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</si>
  <si>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</si>
  <si>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</si>
  <si>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</si>
  <si>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</si>
  <si>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</si>
  <si>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</si>
  <si>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</si>
  <si>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</si>
  <si>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</si>
  <si>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</si>
  <si>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</si>
  <si>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</si>
  <si>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</si>
  <si>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</si>
  <si>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</si>
  <si>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</si>
  <si>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</si>
  <si>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</si>
  <si>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</si>
  <si>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</si>
  <si>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</si>
  <si>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</si>
  <si>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</si>
  <si>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</si>
  <si>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</si>
  <si>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</si>
  <si>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</si>
  <si>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</si>
  <si>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</si>
  <si>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</si>
  <si>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</si>
  <si>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</si>
  <si>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</si>
  <si>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</si>
  <si>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</si>
  <si>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</si>
  <si>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</si>
  <si>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</si>
  <si>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</si>
  <si>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</si>
  <si>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</si>
  <si>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</si>
  <si>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</si>
  <si>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</si>
  <si>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</si>
  <si>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</si>
  <si>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</si>
  <si>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</si>
  <si>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</si>
  <si>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</si>
  <si>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</si>
  <si>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</si>
  <si>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</si>
  <si>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</si>
  <si>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</si>
  <si>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</si>
  <si>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</si>
  <si>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</si>
  <si>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</si>
  <si>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</si>
  <si>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</si>
  <si>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</si>
  <si>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</si>
  <si>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</si>
  <si>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</si>
  <si>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</si>
  <si>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</si>
  <si>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</si>
  <si>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</si>
  <si>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</si>
  <si>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</si>
  <si>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</si>
  <si>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</si>
  <si>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</si>
  <si>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</si>
  <si>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</si>
  <si>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</si>
  <si>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</si>
  <si>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</si>
  <si>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</si>
  <si>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</si>
  <si>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</si>
  <si>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</si>
  <si>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</si>
  <si>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</si>
  <si>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</si>
  <si>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</si>
  <si>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</si>
  <si>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</si>
  <si>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</si>
  <si>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</si>
  <si>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</si>
  <si>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</si>
  <si>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</si>
  <si>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</si>
  <si>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</si>
  <si>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</si>
  <si>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</si>
  <si>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</si>
  <si>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</si>
  <si>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</si>
  <si>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</si>
  <si>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</si>
  <si>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</si>
  <si>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</si>
  <si>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</si>
  <si>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</si>
  <si>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</si>
  <si>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</si>
  <si>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</si>
  <si>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</si>
  <si>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</si>
  <si>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</si>
  <si>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</si>
  <si>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</si>
  <si>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</si>
  <si>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</si>
  <si>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</si>
  <si>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</si>
  <si>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</si>
  <si>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</si>
  <si>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</si>
  <si>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</si>
  <si>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</si>
  <si>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</si>
  <si>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</si>
  <si>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</si>
  <si>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</si>
  <si>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</si>
  <si>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</si>
  <si>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</si>
  <si>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</si>
  <si>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</si>
  <si>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</si>
  <si>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</si>
  <si>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</si>
  <si>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</si>
  <si>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</si>
  <si>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</si>
  <si>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</si>
  <si>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</si>
  <si>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</si>
  <si>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</si>
  <si>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</si>
  <si>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</si>
  <si>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</si>
  <si>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</si>
  <si>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</si>
  <si>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</si>
  <si>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</si>
  <si>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</si>
  <si>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</si>
  <si>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</si>
  <si>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</si>
  <si>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</si>
  <si>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</si>
  <si>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</si>
  <si>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</si>
  <si>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</si>
  <si>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</si>
  <si>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</si>
  <si>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</si>
  <si>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</si>
  <si>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</si>
  <si>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</si>
  <si>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</si>
  <si>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</si>
  <si>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</si>
  <si>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</si>
  <si>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</si>
  <si>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</si>
  <si>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</si>
  <si>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</si>
  <si>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</si>
  <si>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</si>
  <si>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</si>
  <si>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</si>
  <si>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</si>
  <si>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</si>
  <si>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</si>
  <si>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</si>
  <si>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</si>
  <si>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</si>
  <si>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</si>
  <si>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</si>
  <si>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</si>
  <si>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</si>
  <si>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</si>
  <si>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</si>
  <si>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</si>
  <si>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</si>
  <si>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</si>
  <si>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</si>
  <si>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</si>
  <si>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</si>
  <si>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</si>
  <si>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</si>
  <si>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</si>
  <si>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</si>
  <si>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</si>
  <si>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</si>
  <si>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</si>
  <si>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</si>
  <si>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</si>
  <si>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</si>
  <si>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</si>
  <si>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</si>
  <si>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</si>
  <si>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</si>
  <si>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</si>
  <si>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</si>
  <si>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</si>
  <si>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</si>
  <si>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</si>
  <si>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</si>
  <si>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</si>
  <si>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</si>
  <si>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</si>
  <si>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</si>
  <si>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</si>
  <si>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</si>
  <si>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</si>
  <si>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</si>
  <si>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</si>
  <si>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</si>
  <si>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</si>
  <si>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</si>
  <si>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</si>
  <si>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</si>
  <si>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</si>
  <si>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</si>
  <si>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</si>
  <si>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</si>
  <si>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</si>
  <si>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</si>
  <si>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</si>
  <si>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</si>
  <si>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</si>
  <si>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</si>
  <si>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</si>
  <si>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</si>
  <si>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</si>
  <si>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</si>
  <si>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</si>
  <si>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</si>
  <si>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</si>
  <si>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</si>
  <si>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</si>
  <si>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</si>
  <si>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</si>
  <si>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</si>
  <si>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</si>
  <si>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</si>
  <si>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</si>
  <si>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</si>
  <si>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</si>
  <si>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</si>
  <si>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</si>
  <si>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</si>
  <si>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</si>
  <si>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</si>
  <si>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</si>
  <si>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</si>
  <si>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</si>
  <si>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</si>
  <si>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</si>
  <si>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</si>
  <si>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</si>
  <si>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</si>
  <si>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</si>
  <si>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</si>
  <si>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</si>
  <si>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</si>
  <si>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</si>
  <si>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</si>
  <si>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</si>
  <si>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</si>
  <si>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</si>
  <si>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</si>
  <si>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</si>
  <si>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</si>
  <si>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</si>
  <si>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</si>
  <si>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</si>
  <si>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</si>
  <si>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</si>
  <si>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</si>
  <si>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</si>
  <si>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</si>
  <si>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</si>
  <si>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</si>
  <si>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</si>
  <si>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</si>
  <si>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</si>
  <si>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</si>
  <si>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</si>
  <si>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</si>
  <si>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</si>
  <si>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</si>
  <si>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</si>
  <si>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</si>
  <si>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</si>
  <si>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</si>
  <si>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</si>
  <si>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</si>
  <si>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</si>
  <si>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</si>
  <si>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</si>
  <si>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</si>
  <si>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</si>
  <si>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</si>
  <si>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</si>
  <si>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</si>
  <si>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</si>
  <si>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</si>
  <si>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</si>
  <si>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</si>
  <si>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</si>
  <si>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</si>
  <si>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</si>
  <si>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</si>
  <si>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</si>
  <si>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</si>
  <si>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</si>
  <si>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</si>
  <si>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</si>
  <si>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</si>
  <si>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</si>
  <si>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</si>
  <si>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</si>
  <si>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</si>
  <si>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</si>
  <si>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</si>
  <si>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</si>
  <si>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</si>
  <si>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</si>
  <si>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</si>
  <si>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</si>
  <si>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</si>
  <si>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</si>
  <si>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</si>
  <si>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</si>
  <si>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</si>
  <si>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</si>
  <si>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</si>
  <si>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</si>
  <si>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</si>
  <si>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</si>
  <si>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</si>
  <si>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</si>
  <si>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</si>
  <si>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</si>
  <si>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</si>
  <si>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</si>
  <si>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</si>
  <si>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</si>
  <si>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</si>
  <si>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</si>
  <si>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</si>
  <si>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</si>
  <si>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</si>
  <si>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</si>
  <si>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</si>
  <si>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</si>
  <si>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</si>
  <si>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</si>
  <si>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</si>
  <si>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</si>
  <si>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</si>
  <si>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</si>
  <si>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</si>
  <si>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</si>
  <si>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</si>
  <si>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</si>
  <si>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</si>
  <si>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</si>
  <si>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</si>
  <si>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</si>
  <si>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</si>
  <si>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</si>
  <si>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</si>
  <si>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</si>
  <si>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</si>
  <si>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</si>
  <si>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</si>
  <si>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</si>
  <si>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</si>
  <si>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</si>
  <si>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</si>
  <si>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</si>
  <si>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</si>
  <si>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</si>
  <si>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</si>
  <si>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</si>
  <si>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</si>
  <si>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</si>
  <si>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</si>
  <si>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</si>
  <si>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</si>
  <si>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</si>
  <si>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</si>
  <si>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</si>
  <si>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</si>
  <si>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</si>
  <si>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</si>
  <si>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</si>
  <si>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</si>
  <si>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</si>
  <si>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</si>
  <si>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</si>
  <si>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</si>
  <si>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</si>
  <si>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</si>
  <si>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</si>
  <si>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</si>
  <si>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</si>
  <si>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</si>
  <si>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</si>
  <si>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</si>
  <si>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</si>
  <si>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</si>
  <si>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</si>
  <si>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</si>
  <si>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</si>
  <si>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</si>
  <si>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</si>
  <si>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</si>
  <si>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</si>
  <si>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</si>
  <si>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</si>
  <si>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</si>
  <si>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</si>
  <si>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</si>
  <si>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</si>
  <si>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</si>
  <si>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</si>
  <si>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</si>
  <si>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</si>
  <si>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</si>
  <si>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</si>
  <si>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</si>
  <si>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</si>
  <si>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</si>
  <si>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</si>
  <si>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</si>
  <si>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</si>
  <si>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</si>
  <si>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</si>
  <si>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</si>
  <si>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</si>
  <si>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</si>
  <si>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</si>
  <si>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</si>
  <si>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</si>
  <si>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</si>
  <si>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</si>
  <si>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</si>
  <si>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</si>
  <si>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</si>
  <si>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</si>
  <si>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</si>
  <si>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</si>
  <si>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</si>
  <si>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</si>
  <si>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</si>
  <si>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</si>
  <si>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</si>
  <si>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</si>
  <si>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</si>
  <si>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</si>
  <si>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</si>
  <si>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</si>
  <si>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</si>
  <si>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</si>
  <si>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</si>
  <si>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</si>
  <si>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</si>
  <si>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</si>
  <si>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</si>
  <si>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</si>
  <si>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</si>
  <si>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</si>
  <si>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</si>
  <si>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</si>
  <si>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</si>
  <si>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</si>
  <si>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</si>
  <si>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</si>
  <si>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</si>
  <si>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</si>
  <si>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</si>
  <si>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</si>
  <si>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</si>
  <si>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</si>
  <si>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</si>
  <si>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</si>
  <si>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</si>
  <si>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</si>
  <si>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</si>
  <si>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</si>
  <si>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</si>
  <si>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</si>
  <si>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</si>
  <si>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</si>
  <si>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</si>
  <si>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</si>
  <si>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</si>
  <si>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</si>
  <si>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</si>
  <si>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</si>
  <si>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</si>
  <si>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</si>
  <si>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</si>
  <si>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</si>
  <si>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</si>
  <si>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</si>
  <si>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</si>
  <si>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</si>
  <si>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</si>
  <si>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</si>
  <si>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</si>
  <si>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</si>
  <si>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</si>
  <si>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</si>
  <si>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</si>
  <si>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</si>
  <si>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</si>
  <si>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</si>
  <si>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</si>
  <si>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</si>
  <si>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</si>
  <si>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</si>
  <si>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</si>
  <si>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</si>
  <si>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</si>
  <si>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</si>
  <si>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</si>
  <si>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</si>
  <si>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</si>
  <si>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</si>
  <si>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</si>
  <si>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</si>
  <si>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</si>
  <si>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</si>
  <si>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</si>
  <si>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</si>
  <si>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</si>
  <si>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</si>
  <si>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</si>
  <si>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</si>
  <si>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</si>
  <si>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</si>
  <si>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</si>
  <si>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</si>
  <si>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</si>
  <si>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</si>
  <si>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</si>
  <si>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</si>
  <si>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</si>
  <si>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</si>
  <si>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</si>
  <si>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</si>
  <si>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</si>
  <si>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</si>
  <si>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</si>
  <si>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</si>
  <si>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</si>
  <si>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</si>
  <si>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</si>
  <si>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</si>
  <si>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</si>
  <si>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</si>
  <si>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</si>
  <si>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</si>
  <si>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</si>
  <si>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</si>
  <si>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</si>
  <si>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</si>
  <si>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</si>
  <si>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</si>
  <si>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</si>
  <si>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</si>
  <si>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</si>
  <si>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</si>
  <si>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</si>
  <si>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</si>
  <si>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</si>
  <si>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</si>
  <si>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</si>
  <si>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</si>
  <si>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</si>
  <si>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</si>
  <si>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</si>
  <si>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</si>
  <si>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</si>
  <si>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</si>
  <si>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</si>
  <si>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</si>
  <si>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</si>
  <si>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</si>
  <si>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</si>
  <si>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</si>
  <si>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</si>
  <si>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</si>
  <si>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</si>
  <si>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</si>
  <si>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</si>
  <si>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</si>
  <si>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</si>
  <si>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</si>
  <si>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</si>
  <si>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</si>
  <si>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</si>
  <si>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</si>
  <si>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</si>
  <si>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</si>
  <si>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</si>
  <si>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</si>
  <si>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</si>
  <si>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</si>
  <si>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</si>
  <si>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</si>
  <si>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</si>
  <si>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</si>
  <si>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</si>
  <si>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</si>
  <si>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</si>
  <si>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</si>
  <si>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</si>
  <si>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</si>
  <si>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</si>
  <si>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</si>
  <si>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</si>
  <si>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</si>
  <si>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</si>
  <si>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</si>
  <si>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</si>
  <si>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</si>
  <si>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</si>
  <si>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</si>
  <si>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</si>
  <si>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</si>
  <si>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</si>
  <si>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</si>
  <si>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</si>
  <si>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</si>
  <si>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</si>
  <si>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</si>
  <si>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</si>
  <si>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</si>
  <si>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</si>
  <si>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</si>
  <si>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</si>
  <si>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</si>
  <si>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</si>
  <si>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</si>
  <si>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</si>
  <si>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</si>
  <si>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</si>
  <si>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</si>
  <si>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05088130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</si>
  <si>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</si>
  <si>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</si>
  <si>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</si>
  <si>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THEZE</t>
  </si>
  <si>
    <t xml:space="preserve">NOM_PRELEV_DETERM</t>
  </si>
  <si>
    <t xml:space="preserve">AQUASCOP BIOLOGIE site de Monptellier</t>
  </si>
  <si>
    <t xml:space="preserve">LB_STATION</t>
  </si>
  <si>
    <t xml:space="preserve">LA THEZE AU NIVEAU DE MONTCABRIER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</si>
  <si>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</si>
  <si>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</si>
  <si>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</si>
  <si>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</si>
  <si>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</si>
  <si>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</si>
  <si>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</si>
  <si>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</si>
  <si>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</si>
  <si>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</si>
  <si>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</si>
  <si>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</si>
  <si>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</si>
  <si>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</si>
  <si>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</si>
  <si>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</si>
  <si>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</si>
  <si>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</si>
  <si>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</si>
  <si>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</si>
  <si>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</si>
  <si>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</si>
  <si>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</si>
  <si>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</si>
  <si>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</si>
  <si>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</si>
  <si>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</si>
  <si>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</si>
  <si>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</si>
  <si>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</si>
  <si>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</si>
  <si>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</si>
  <si>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</si>
  <si>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</si>
  <si>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</si>
  <si>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</si>
  <si>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</si>
  <si>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</si>
  <si>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</si>
  <si>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</si>
  <si>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</si>
  <si>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</si>
  <si>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</si>
  <si>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</si>
  <si>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</si>
  <si>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</si>
  <si>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</si>
  <si>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</si>
  <si>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</si>
  <si>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</si>
  <si>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</si>
  <si>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</si>
  <si>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</si>
  <si>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</si>
  <si>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</si>
  <si>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</si>
  <si>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</si>
  <si>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</si>
  <si>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</si>
  <si>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</si>
  <si>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</si>
  <si>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</si>
  <si>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</si>
  <si>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</si>
  <si>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</si>
  <si>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</si>
  <si>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</si>
  <si>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</si>
  <si>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</si>
  <si>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</si>
  <si>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</si>
  <si>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</si>
  <si>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</si>
  <si>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</si>
  <si>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</si>
  <si>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</si>
  <si>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</si>
  <si>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</si>
  <si>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</si>
  <si>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</si>
  <si>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</si>
  <si>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</si>
  <si>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Ecume douteuse. Prospection rendue difficile par l'étroitesse et l'embroussaillement du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</si>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</sst>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546850</v>
      </c>
      <c r="G10" s="25"/>
      <c r="H10" s="25"/>
    </row>
    <row r="11" customFormat="false" ht="15" hidden="false" customHeight="false" outlineLevel="0" collapsed="false">
      <c r="A11" s="26" t="s">
        <v>5185</v>
      </c>
      <c r="B11" s="30" t="n">
        <v>43306</v>
      </c>
      <c r="D11" s="26" t="s">
        <v>5186</v>
      </c>
      <c r="E11" s="29" t="n">
        <v>6384684</v>
      </c>
      <c r="G11" s="25"/>
      <c r="H11" s="25"/>
    </row>
    <row r="12" customFormat="false" ht="15" hidden="false" customHeight="false" outlineLevel="0" collapsed="false">
      <c r="A12" s="26" t="s">
        <v>5187</v>
      </c>
      <c r="B12" s="29" t="s">
        <v>5188</v>
      </c>
      <c r="D12" s="26" t="s">
        <v>5189</v>
      </c>
      <c r="E12" s="29" t="n">
        <v>546761</v>
      </c>
      <c r="G12" s="25"/>
      <c r="H12" s="25"/>
    </row>
    <row r="13" customFormat="false" ht="17.25" hidden="false" customHeight="true" outlineLevel="0" collapsed="false">
      <c r="A13" s="12"/>
      <c r="B13" s="31"/>
      <c r="D13" s="26" t="s">
        <v>5190</v>
      </c>
      <c r="E13" s="29" t="n">
        <v>6384628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546850</v>
      </c>
    </row>
    <row r="18" customFormat="false" ht="15" hidden="false" customHeight="false" outlineLevel="0" collapsed="false">
      <c r="A18" s="36"/>
      <c r="B18" s="37" t="s">
        <v>5198</v>
      </c>
      <c r="C18" s="38" t="n">
        <f aca="false">E11</f>
        <v>6384684</v>
      </c>
    </row>
    <row r="19" customFormat="false" ht="15" hidden="false" customHeight="false" outlineLevel="0" collapsed="false">
      <c r="A19" s="33" t="s">
        <v>5199</v>
      </c>
      <c r="B19" s="39" t="n">
        <v>120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59</v>
      </c>
      <c r="D35" s="52" t="s">
        <v>5217</v>
      </c>
      <c r="E35" s="53" t="n">
        <v>41</v>
      </c>
    </row>
    <row r="36" s="56" customFormat="true" ht="15" hidden="false" customHeight="true" outlineLevel="0" collapsed="false">
      <c r="A36" s="54" t="s">
        <v>5218</v>
      </c>
      <c r="B36" s="34" t="n">
        <v>60</v>
      </c>
      <c r="C36" s="50"/>
      <c r="D36" s="55" t="s">
        <v>5219</v>
      </c>
      <c r="E36" s="34" t="n">
        <v>40</v>
      </c>
    </row>
    <row r="37" s="56" customFormat="true" ht="15" hidden="false" customHeight="true" outlineLevel="0" collapsed="false">
      <c r="A37" s="54" t="s">
        <v>5220</v>
      </c>
      <c r="B37" s="34" t="n">
        <v>3.1</v>
      </c>
      <c r="C37" s="50"/>
      <c r="D37" s="55" t="s">
        <v>5221</v>
      </c>
      <c r="E37" s="34" t="n">
        <v>3.3</v>
      </c>
    </row>
    <row r="38" s="56" customFormat="true" ht="15" hidden="false" customHeight="true" outlineLevel="0" collapsed="false">
      <c r="A38" s="54" t="s">
        <v>5222</v>
      </c>
      <c r="B38" s="34" t="n">
        <v>1</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3</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1</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1</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2</v>
      </c>
    </row>
    <row r="74" s="17" customFormat="true" ht="15" hidden="false" customHeight="false" outlineLevel="0" collapsed="false">
      <c r="A74" s="33" t="s">
        <v>5252</v>
      </c>
      <c r="B74" s="62" t="n">
        <v>3</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2</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t="n">
        <v>3</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4</v>
      </c>
      <c r="C85" s="50"/>
      <c r="D85" s="26" t="s">
        <v>5261</v>
      </c>
      <c r="E85" s="62" t="n">
        <v>4</v>
      </c>
    </row>
    <row r="86" s="17" customFormat="true" ht="15" hidden="false" customHeight="false" outlineLevel="0" collapsed="false">
      <c r="A86" s="33" t="s">
        <v>5262</v>
      </c>
      <c r="B86" s="62" t="n">
        <v>2</v>
      </c>
      <c r="C86" s="50"/>
      <c r="D86" s="26" t="s">
        <v>5262</v>
      </c>
      <c r="E86" s="62" t="n">
        <v>3</v>
      </c>
    </row>
    <row r="87" s="17" customFormat="true" ht="15" hidden="false" customHeight="false" outlineLevel="0" collapsed="false">
      <c r="A87" s="33" t="s">
        <v>5263</v>
      </c>
      <c r="B87" s="62" t="n">
        <v>2</v>
      </c>
      <c r="C87" s="50"/>
      <c r="D87" s="26" t="s">
        <v>5263</v>
      </c>
      <c r="E87" s="62" t="n">
        <v>3</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3454</v>
      </c>
      <c r="B97" s="76" t="str">
        <f aca="false">VLOOKUP(A97,'Ref Taxo'!A:B,2,FALSE())</f>
        <v>Phormidium</v>
      </c>
      <c r="C97" s="77" t="n">
        <f aca="false">VLOOKUP(A97,'Ref Taxo'!A:D,4,FALSE())</f>
        <v>6414</v>
      </c>
      <c r="D97" s="78"/>
      <c r="E97" s="79" t="n">
        <v>0.01</v>
      </c>
      <c r="F97" s="79" t="s">
        <v>5274</v>
      </c>
    </row>
    <row r="98" customFormat="false" ht="15" hidden="false" customHeight="false" outlineLevel="0" collapsed="false">
      <c r="A98" s="75" t="s">
        <v>5042</v>
      </c>
      <c r="B98" s="76" t="str">
        <f aca="false">VLOOKUP(A98,'Ref Taxo'!A:B,2,FALSE())</f>
        <v>Vaucheria</v>
      </c>
      <c r="C98" s="77" t="n">
        <f aca="false">VLOOKUP(A98,'Ref Taxo'!A:D,4,FALSE())</f>
        <v>1169</v>
      </c>
      <c r="D98" s="78"/>
      <c r="E98" s="79" t="n">
        <v>0.01</v>
      </c>
      <c r="F98" s="79" t="s">
        <v>5274</v>
      </c>
    </row>
    <row r="99" customFormat="false" ht="15" hidden="false" customHeight="false" outlineLevel="0" collapsed="false">
      <c r="A99" s="75" t="s">
        <v>1010</v>
      </c>
      <c r="B99" s="76" t="str">
        <f aca="false">VLOOKUP(A99,'Ref Taxo'!A:B,2,FALSE())</f>
        <v>Chiloscyphus polyanthos</v>
      </c>
      <c r="C99" s="77" t="n">
        <f aca="false">VLOOKUP(A99,'Ref Taxo'!A:D,4,FALSE())</f>
        <v>1186</v>
      </c>
      <c r="D99" s="78" t="n">
        <v>0.05</v>
      </c>
      <c r="E99" s="79"/>
      <c r="F99" s="79" t="s">
        <v>5274</v>
      </c>
    </row>
    <row r="100" customFormat="false" ht="15" hidden="false" customHeight="false" outlineLevel="0" collapsed="false">
      <c r="A100" s="75" t="s">
        <v>3371</v>
      </c>
      <c r="B100" s="76" t="str">
        <f aca="false">VLOOKUP(A100,'Ref Taxo'!A:B,2,FALSE())</f>
        <v>Pellia endiviifolia</v>
      </c>
      <c r="C100" s="77" t="n">
        <f aca="false">VLOOKUP(A100,'Ref Taxo'!A:D,4,FALSE())</f>
        <v>1197</v>
      </c>
      <c r="D100" s="78" t="n">
        <v>0.1</v>
      </c>
      <c r="E100" s="79" t="n">
        <v>0.01</v>
      </c>
      <c r="F100" s="79" t="s">
        <v>5274</v>
      </c>
    </row>
    <row r="101" customFormat="false" ht="15" hidden="false" customHeight="false" outlineLevel="0" collapsed="false">
      <c r="A101" s="75" t="s">
        <v>1232</v>
      </c>
      <c r="B101" s="76" t="str">
        <f aca="false">VLOOKUP(A101,'Ref Taxo'!A:B,2,FALSE())</f>
        <v>Cratoneuron filicinum</v>
      </c>
      <c r="C101" s="77" t="n">
        <f aca="false">VLOOKUP(A101,'Ref Taxo'!A:D,4,FALSE())</f>
        <v>1233</v>
      </c>
      <c r="D101" s="78" t="n">
        <v>0.01</v>
      </c>
      <c r="E101" s="79" t="n">
        <v>0.01</v>
      </c>
      <c r="F101" s="79" t="s">
        <v>5274</v>
      </c>
    </row>
    <row r="102" customFormat="false" ht="15" hidden="false" customHeight="false" outlineLevel="0" collapsed="false">
      <c r="A102" s="75" t="s">
        <v>1907</v>
      </c>
      <c r="B102" s="76" t="str">
        <f aca="false">VLOOKUP(A102,'Ref Taxo'!A:B,2,FALSE())</f>
        <v>Fissidens crassipes</v>
      </c>
      <c r="C102" s="77" t="n">
        <f aca="false">VLOOKUP(A102,'Ref Taxo'!A:D,4,FALSE())</f>
        <v>1294</v>
      </c>
      <c r="D102" s="78" t="n">
        <v>0.01</v>
      </c>
      <c r="E102" s="79" t="n">
        <v>0.01</v>
      </c>
      <c r="F102" s="79" t="s">
        <v>5274</v>
      </c>
    </row>
    <row r="103" customFormat="false" ht="15" hidden="false" customHeight="false" outlineLevel="0" collapsed="false">
      <c r="A103" s="75" t="s">
        <v>62</v>
      </c>
      <c r="B103" s="76" t="str">
        <f aca="false">VLOOKUP(A103,'Ref Taxo'!A:B,2,FALSE())</f>
        <v>Agrostis stolonifera</v>
      </c>
      <c r="C103" s="77" t="n">
        <f aca="false">VLOOKUP(A103,'Ref Taxo'!A:D,4,FALSE())</f>
        <v>1543</v>
      </c>
      <c r="D103" s="78"/>
      <c r="E103" s="79" t="n">
        <v>0.01</v>
      </c>
      <c r="F103" s="79" t="s">
        <v>5274</v>
      </c>
    </row>
    <row r="104" customFormat="false" ht="15" hidden="false" customHeight="false" outlineLevel="0" collapsed="false">
      <c r="A104" s="75" t="s">
        <v>786</v>
      </c>
      <c r="B104" s="76" t="str">
        <f aca="false">VLOOKUP(A104,'Ref Taxo'!A:B,2,FALSE())</f>
        <v>Carex paniculata</v>
      </c>
      <c r="C104" s="77" t="n">
        <f aca="false">VLOOKUP(A104,'Ref Taxo'!A:D,4,FALSE())</f>
        <v>1484</v>
      </c>
      <c r="D104" s="78" t="n">
        <v>0.02</v>
      </c>
      <c r="E104" s="79"/>
      <c r="F104" s="79" t="s">
        <v>5274</v>
      </c>
    </row>
    <row r="105" customFormat="false" ht="15" hidden="false" customHeight="false" outlineLevel="0" collapsed="false">
      <c r="A105" s="75" t="s">
        <v>2380</v>
      </c>
      <c r="B105" s="76" t="str">
        <f aca="false">VLOOKUP(A105,'Ref Taxo'!A:B,2,FALSE())</f>
        <v>Iris pseudacorus</v>
      </c>
      <c r="C105" s="77" t="n">
        <f aca="false">VLOOKUP(A105,'Ref Taxo'!A:D,4,FALSE())</f>
        <v>1601</v>
      </c>
      <c r="D105" s="78" t="n">
        <v>0.25</v>
      </c>
      <c r="E105" s="79" t="n">
        <v>0.8</v>
      </c>
      <c r="F105" s="79" t="s">
        <v>5274</v>
      </c>
    </row>
    <row r="106" customFormat="false" ht="15" hidden="false" customHeight="false" outlineLevel="0" collapsed="false">
      <c r="A106" s="75" t="s">
        <v>2795</v>
      </c>
      <c r="B106" s="76" t="str">
        <f aca="false">VLOOKUP(A106,'Ref Taxo'!A:B,2,FALSE())</f>
        <v>Lycopus europaeus</v>
      </c>
      <c r="C106" s="77" t="n">
        <f aca="false">VLOOKUP(A106,'Ref Taxo'!A:D,4,FALSE())</f>
        <v>1789</v>
      </c>
      <c r="D106" s="78"/>
      <c r="E106" s="79" t="n">
        <v>0.01</v>
      </c>
      <c r="F106" s="79" t="s">
        <v>5274</v>
      </c>
    </row>
    <row r="107" customFormat="false" ht="15" hidden="false" customHeight="false" outlineLevel="0" collapsed="false">
      <c r="A107" s="75" t="s">
        <v>2886</v>
      </c>
      <c r="B107" s="76" t="str">
        <f aca="false">VLOOKUP(A107,'Ref Taxo'!A:B,2,FALSE())</f>
        <v>Mentha aquatica</v>
      </c>
      <c r="C107" s="77" t="n">
        <f aca="false">VLOOKUP(A107,'Ref Taxo'!A:D,4,FALSE())</f>
        <v>1791</v>
      </c>
      <c r="D107" s="78" t="n">
        <v>0.1</v>
      </c>
      <c r="E107" s="79" t="n">
        <v>0.5</v>
      </c>
      <c r="F107" s="79" t="s">
        <v>5274</v>
      </c>
    </row>
    <row r="108" customFormat="false" ht="15" hidden="false" customHeight="false" outlineLevel="0" collapsed="false">
      <c r="A108" s="75" t="s">
        <v>3055</v>
      </c>
      <c r="B108" s="76" t="str">
        <f aca="false">VLOOKUP(A108,'Ref Taxo'!A:B,2,FALSE())</f>
        <v>Myosotis scorpioides</v>
      </c>
      <c r="C108" s="77" t="n">
        <f aca="false">VLOOKUP(A108,'Ref Taxo'!A:D,4,FALSE())</f>
        <v>1692</v>
      </c>
      <c r="D108" s="78" t="n">
        <v>0.01</v>
      </c>
      <c r="E108" s="79" t="n">
        <v>0.01</v>
      </c>
      <c r="F108" s="79" t="s">
        <v>5274</v>
      </c>
    </row>
    <row r="109" customFormat="false" ht="15" hidden="false" customHeight="false" outlineLevel="0" collapsed="false">
      <c r="A109" s="75" t="s">
        <v>3136</v>
      </c>
      <c r="B109" s="76" t="str">
        <f aca="false">VLOOKUP(A109,'Ref Taxo'!A:B,2,FALSE())</f>
        <v>Nasturtium officinale</v>
      </c>
      <c r="C109" s="77" t="n">
        <f aca="false">VLOOKUP(A109,'Ref Taxo'!A:D,4,FALSE())</f>
        <v>1763</v>
      </c>
      <c r="D109" s="78"/>
      <c r="E109" s="79" t="n">
        <v>0.05</v>
      </c>
      <c r="F109" s="79" t="s">
        <v>5274</v>
      </c>
    </row>
    <row r="110" customFormat="false" ht="15" hidden="false" customHeight="false" outlineLevel="0" collapsed="false">
      <c r="A110" s="75" t="s">
        <v>5049</v>
      </c>
      <c r="B110" s="76" t="str">
        <f aca="false">VLOOKUP(A110,'Ref Taxo'!A:B,2,FALSE())</f>
        <v>Veronica anagallis-aquatica</v>
      </c>
      <c r="C110" s="77" t="n">
        <f aca="false">VLOOKUP(A110,'Ref Taxo'!A:D,4,FALSE())</f>
        <v>1955</v>
      </c>
      <c r="D110" s="78" t="n">
        <v>0.5</v>
      </c>
      <c r="E110" s="79" t="n">
        <v>0.02</v>
      </c>
      <c r="F110" s="79" t="s">
        <v>5274</v>
      </c>
    </row>
    <row r="111" customFormat="false" ht="15" hidden="false" customHeight="false" outlineLevel="0" collapsed="false">
      <c r="A111" s="75" t="s">
        <v>797</v>
      </c>
      <c r="B111" s="76" t="str">
        <f aca="false">VLOOKUP(A111,'Ref Taxo'!A:B,2,FALSE())</f>
        <v>Carex riparia</v>
      </c>
      <c r="C111" s="77" t="n">
        <f aca="false">VLOOKUP(A111,'Ref Taxo'!A:D,4,FALSE())</f>
        <v>1489</v>
      </c>
      <c r="D111" s="78" t="n">
        <v>0.07</v>
      </c>
      <c r="E111" s="79" t="n">
        <v>0.13</v>
      </c>
      <c r="F111" s="79" t="s">
        <v>5275</v>
      </c>
    </row>
    <row r="112" customFormat="false" ht="15" hidden="false" customHeight="false" outlineLevel="0" collapsed="false">
      <c r="A112" s="75" t="s">
        <v>2537</v>
      </c>
      <c r="B112" s="76" t="str">
        <f aca="false">VLOOKUP(A112,'Ref Taxo'!A:B,2,FALSE())</f>
        <v>Juncus inflexus</v>
      </c>
      <c r="C112" s="77" t="n">
        <f aca="false">VLOOKUP(A112,'Ref Taxo'!A:D,4,FALSE())</f>
        <v>1616</v>
      </c>
      <c r="D112" s="78" t="n">
        <v>0.01</v>
      </c>
      <c r="E112" s="79"/>
      <c r="F112" s="79" t="s">
        <v>5274</v>
      </c>
    </row>
    <row r="113" customFormat="false" ht="15" hidden="false" customHeight="false" outlineLevel="0" collapsed="false">
      <c r="A113" s="75" t="s">
        <v>2832</v>
      </c>
      <c r="B113" s="76" t="str">
        <f aca="false">VLOOKUP(A113,'Ref Taxo'!A:B,2,FALSE())</f>
        <v>Lythrum salicaria</v>
      </c>
      <c r="C113" s="77" t="n">
        <f aca="false">VLOOKUP(A113,'Ref Taxo'!A:D,4,FALSE())</f>
        <v>1823</v>
      </c>
      <c r="D113" s="78" t="n">
        <v>0.01</v>
      </c>
      <c r="E113" s="79"/>
      <c r="F113" s="79" t="s">
        <v>5274</v>
      </c>
    </row>
    <row r="114" customFormat="false" ht="15" hidden="false" customHeight="false" outlineLevel="0" collapsed="false">
      <c r="A114" s="75" t="s">
        <v>2172</v>
      </c>
      <c r="B114" s="76" t="str">
        <f aca="false">VLOOKUP(A114,'Ref Taxo'!A:B,2,FALSE())</f>
        <v>Helosciadium nodiflorum </v>
      </c>
      <c r="C114" s="77" t="n">
        <f aca="false">VLOOKUP(A114,'Ref Taxo'!A:D,4,FALSE())</f>
        <v>30053</v>
      </c>
      <c r="D114" s="78" t="n">
        <v>0.02</v>
      </c>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8"/>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2019-03-04T18:15:27Z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