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7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<sst xmlns="http://schemas.openxmlformats.org/spreadsheetml/2006/main" count="6480" uniqueCount="5303">
  <si>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</si>
  <si>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</si>
  <si>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</si>
  <si>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</si>
  <si>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</si>
  <si>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</si>
  <si>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</si>
  <si>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</si>
  <si>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</si>
  <si>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</si>
  <si>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</si>
  <si>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</si>
  <si>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</si>
  <si>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</si>
  <si>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</si>
  <si>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</si>
  <si>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</si>
  <si>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</si>
  <si>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</si>
  <si>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</si>
  <si>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</si>
  <si>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</si>
  <si>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</si>
  <si>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</si>
  <si>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</si>
  <si>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</si>
  <si>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</si>
  <si>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</si>
  <si>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</si>
  <si>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</si>
  <si>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</si>
  <si>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</si>
  <si>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</si>
  <si>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</si>
  <si>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</si>
  <si>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</si>
  <si>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</si>
  <si>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</si>
  <si>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</si>
  <si>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</si>
  <si>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</si>
  <si>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</si>
  <si>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</si>
  <si>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</si>
  <si>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</si>
  <si>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</si>
  <si>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</si>
  <si>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</si>
  <si>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</si>
  <si>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</si>
  <si>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</si>
  <si>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</si>
  <si>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</si>
  <si>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</si>
  <si>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</si>
  <si>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</si>
  <si>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</si>
  <si>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</si>
  <si>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</si>
  <si>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</si>
  <si>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</si>
  <si>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</si>
  <si>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</si>
  <si>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</si>
  <si>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</si>
  <si>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</si>
  <si>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</si>
  <si>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</si>
  <si>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</si>
  <si>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</si>
  <si>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</si>
  <si>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</si>
  <si>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</si>
  <si>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</si>
  <si>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</si>
  <si>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</si>
  <si>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</si>
  <si>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</si>
  <si>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</si>
  <si>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</si>
  <si>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</si>
  <si>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</si>
  <si>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</si>
  <si>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</si>
  <si>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</si>
  <si>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</si>
  <si>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</si>
  <si>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</si>
  <si>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</si>
  <si>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</si>
  <si>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</si>
  <si>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</si>
  <si>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</si>
  <si>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</si>
  <si>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</si>
  <si>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</si>
  <si>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</si>
  <si>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</si>
  <si>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</si>
  <si>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</si>
  <si>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</si>
  <si>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</si>
  <si>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</si>
  <si>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</si>
  <si>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</si>
  <si>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</si>
  <si>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</si>
  <si>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</si>
  <si>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</si>
  <si>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</si>
  <si>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</si>
  <si>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</si>
  <si>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</si>
  <si>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</si>
  <si>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</si>
  <si>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</si>
  <si>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</si>
  <si>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</si>
  <si>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</si>
  <si>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</si>
  <si>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</si>
  <si>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</si>
  <si>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</si>
  <si>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</si>
  <si>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</si>
  <si>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</si>
  <si>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</si>
  <si>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</si>
  <si>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</si>
  <si>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</si>
  <si>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</si>
  <si>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</si>
  <si>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</si>
  <si>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</si>
  <si>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</si>
  <si>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</si>
  <si>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</si>
  <si>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</si>
  <si>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</si>
  <si>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</si>
  <si>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</si>
  <si>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</si>
  <si>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</si>
  <si>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</si>
  <si>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</si>
  <si>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</si>
  <si>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</si>
  <si>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</si>
  <si>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</si>
  <si>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</si>
  <si>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</si>
  <si>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</si>
  <si>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</si>
  <si>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</si>
  <si>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</si>
  <si>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</si>
  <si>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</si>
  <si>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</si>
  <si>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</si>
  <si>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</si>
  <si>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</si>
  <si>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</si>
  <si>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</si>
  <si>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</si>
  <si>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</si>
  <si>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</si>
  <si>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</si>
  <si>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</si>
  <si>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</si>
  <si>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</si>
  <si>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</si>
  <si>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</si>
  <si>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</si>
  <si>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</si>
  <si>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</si>
  <si>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</si>
  <si>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</si>
  <si>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</si>
  <si>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</si>
  <si>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</si>
  <si>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</si>
  <si>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</si>
  <si>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</si>
  <si>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</si>
  <si>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</si>
  <si>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</si>
  <si>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</si>
  <si>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</si>
  <si>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</si>
  <si>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</si>
  <si>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</si>
  <si>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</si>
  <si>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</si>
  <si>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</si>
  <si>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</si>
  <si>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</si>
  <si>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</si>
  <si>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</si>
  <si>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</si>
  <si>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</si>
  <si>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</si>
  <si>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</si>
  <si>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</si>
  <si>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</si>
  <si>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</si>
  <si>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</si>
  <si>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</si>
  <si>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</si>
  <si>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</si>
  <si>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</si>
  <si>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</si>
  <si>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</si>
  <si>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</si>
  <si>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</si>
  <si>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</si>
  <si>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</si>
  <si>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</si>
  <si>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</si>
  <si>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</si>
  <si>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</si>
  <si>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</si>
  <si>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</si>
  <si>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</si>
  <si>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</si>
  <si>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</si>
  <si>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</si>
  <si>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</si>
  <si>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</si>
  <si>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</si>
  <si>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</si>
  <si>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</si>
  <si>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</si>
  <si>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</si>
  <si>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</si>
  <si>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</si>
  <si>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</si>
  <si>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</si>
  <si>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</si>
  <si>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</si>
  <si>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</si>
  <si>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</si>
  <si>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</si>
  <si>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</si>
  <si>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</si>
  <si>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</si>
  <si>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</si>
  <si>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</si>
  <si>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</si>
  <si>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</si>
  <si>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</si>
  <si>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</si>
  <si>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</si>
  <si>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</si>
  <si>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</si>
  <si>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</si>
  <si>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</si>
  <si>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</si>
  <si>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</si>
  <si>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</si>
  <si>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</si>
  <si>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</si>
  <si>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</si>
  <si>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</si>
  <si>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</si>
  <si>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</si>
  <si>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</si>
  <si>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</si>
  <si>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</si>
  <si>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</si>
  <si>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</si>
  <si>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</si>
  <si>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</si>
  <si>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</si>
  <si>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</si>
  <si>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</si>
  <si>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</si>
  <si>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</si>
  <si>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</si>
  <si>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</si>
  <si>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</si>
  <si>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</si>
  <si>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</si>
  <si>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</si>
  <si>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</si>
  <si>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</si>
  <si>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</si>
  <si>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</si>
  <si>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</si>
  <si>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</si>
  <si>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</si>
  <si>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</si>
  <si>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</si>
  <si>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</si>
  <si>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</si>
  <si>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</si>
  <si>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</si>
  <si>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</si>
  <si>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</si>
  <si>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</si>
  <si>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</si>
  <si>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</si>
  <si>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</si>
  <si>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</si>
  <si>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</si>
  <si>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</si>
  <si>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</si>
  <si>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</si>
  <si>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</si>
  <si>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</si>
  <si>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</si>
  <si>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</si>
  <si>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</si>
  <si>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</si>
  <si>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</si>
  <si>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</si>
  <si>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</si>
  <si>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</si>
  <si>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</si>
  <si>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</si>
  <si>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</si>
  <si>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</si>
  <si>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</si>
  <si>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</si>
  <si>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</si>
  <si>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</si>
  <si>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</si>
  <si>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</si>
  <si>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</si>
  <si>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</si>
  <si>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</si>
  <si>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</si>
  <si>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</si>
  <si>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</si>
  <si>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</si>
  <si>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</si>
  <si>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</si>
  <si>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</si>
  <si>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</si>
  <si>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</si>
  <si>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</si>
  <si>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</si>
  <si>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</si>
  <si>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</si>
  <si>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</si>
  <si>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</si>
  <si>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</si>
  <si>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</si>
  <si>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</si>
  <si>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</si>
  <si>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</si>
  <si>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</si>
  <si>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</si>
  <si>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</si>
  <si>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</si>
  <si>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</si>
  <si>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</si>
  <si>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</si>
  <si>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</si>
  <si>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</si>
  <si>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</si>
  <si>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</si>
  <si>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</si>
  <si>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</si>
  <si>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</si>
  <si>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</si>
  <si>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</si>
  <si>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</si>
  <si>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</si>
  <si>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</si>
  <si>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</si>
  <si>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</si>
  <si>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</si>
  <si>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</si>
  <si>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</si>
  <si>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</si>
  <si>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</si>
  <si>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</si>
  <si>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</si>
  <si>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</si>
  <si>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</si>
  <si>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</si>
  <si>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</si>
  <si>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</si>
  <si>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</si>
  <si>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</si>
  <si>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</si>
  <si>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</si>
  <si>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</si>
  <si>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</si>
  <si>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</si>
  <si>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</si>
  <si>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</si>
  <si>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</si>
  <si>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</si>
  <si>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</si>
  <si>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</si>
  <si>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</si>
  <si>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</si>
  <si>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</si>
  <si>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</si>
  <si>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</si>
  <si>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</si>
  <si>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</si>
  <si>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</si>
  <si>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</si>
  <si>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</si>
  <si>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</si>
  <si>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</si>
  <si>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</si>
  <si>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</si>
  <si>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</si>
  <si>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</si>
  <si>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</si>
  <si>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</si>
  <si>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</si>
  <si>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</si>
  <si>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</si>
  <si>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</si>
  <si>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</si>
  <si>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</si>
  <si>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</si>
  <si>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</si>
  <si>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</si>
  <si>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</si>
  <si>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</si>
  <si>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</si>
  <si>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</si>
  <si>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</si>
  <si>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</si>
  <si>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</si>
  <si>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</si>
  <si>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</si>
  <si>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</si>
  <si>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</si>
  <si>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</si>
  <si>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</si>
  <si>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</si>
  <si>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</si>
  <si>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</si>
  <si>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</si>
  <si>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</si>
  <si>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</si>
  <si>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</si>
  <si>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</si>
  <si>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</si>
  <si>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</si>
  <si>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</si>
  <si>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</si>
  <si>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</si>
  <si>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</si>
  <si>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</si>
  <si>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</si>
  <si>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</si>
  <si>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</si>
  <si>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</si>
  <si>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</si>
  <si>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</si>
  <si>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</si>
  <si>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</si>
  <si>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</si>
  <si>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</si>
  <si>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</si>
  <si>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</si>
  <si>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</si>
  <si>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</si>
  <si>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</si>
  <si>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</si>
  <si>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</si>
  <si>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</si>
  <si>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</si>
  <si>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</si>
  <si>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</si>
  <si>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</si>
  <si>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</si>
  <si>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</si>
  <si>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</si>
  <si>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</si>
  <si>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</si>
  <si>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</si>
  <si>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</si>
  <si>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</si>
  <si>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</si>
  <si>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</si>
  <si>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</si>
  <si>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</si>
  <si>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</si>
  <si>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</si>
  <si>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</si>
  <si>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</si>
  <si>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</si>
  <si>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</si>
  <si>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</si>
  <si>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</si>
  <si>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</si>
  <si>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</si>
  <si>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</si>
  <si>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</si>
  <si>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</si>
  <si>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</si>
  <si>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</si>
  <si>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</si>
  <si>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</si>
  <si>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</si>
  <si>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</si>
  <si>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</si>
  <si>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</si>
  <si>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</si>
  <si>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</si>
  <si>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</si>
  <si>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</si>
  <si>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</si>
  <si>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</si>
  <si>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</si>
  <si>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</si>
  <si>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</si>
  <si>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</si>
  <si>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</si>
  <si>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</si>
  <si>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</si>
  <si>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</si>
  <si>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</si>
  <si>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</si>
  <si>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</si>
  <si>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</si>
  <si>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</si>
  <si>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</si>
  <si>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</si>
  <si>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</si>
  <si>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</si>
  <si>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</si>
  <si>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</si>
  <si>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</si>
  <si>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</si>
  <si>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</si>
  <si>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</si>
  <si>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</si>
  <si>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</si>
  <si>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</si>
  <si>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</si>
  <si>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</si>
  <si>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</si>
  <si>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</si>
  <si>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</si>
  <si>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</si>
  <si>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</si>
  <si>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</si>
  <si>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</si>
  <si>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</si>
  <si>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</si>
  <si>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</si>
  <si>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</si>
  <si>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</si>
  <si>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</si>
  <si>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</si>
  <si>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</si>
  <si>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</si>
  <si>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</si>
  <si>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</si>
  <si>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</si>
  <si>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</si>
  <si>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</si>
  <si>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</si>
  <si>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</si>
  <si>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</si>
  <si>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</si>
  <si>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</si>
  <si>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</si>
  <si>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</si>
  <si>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</si>
  <si>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</si>
  <si>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</si>
  <si>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</si>
  <si>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</si>
  <si>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</si>
  <si>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</si>
  <si>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</si>
  <si>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</si>
  <si>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</si>
  <si>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</si>
  <si>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</si>
  <si>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</si>
  <si>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</si>
  <si>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</si>
  <si>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</si>
  <si>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</si>
  <si>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</si>
  <si>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</si>
  <si>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</si>
  <si>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</si>
  <si>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</si>
  <si>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</si>
  <si>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</si>
  <si>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</si>
  <si>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</si>
  <si>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</si>
  <si>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</si>
  <si>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</si>
  <si>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</si>
  <si>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</si>
  <si>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</si>
  <si>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</si>
  <si>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</si>
  <si>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</si>
  <si>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</si>
  <si>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</si>
  <si>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</si>
  <si>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</si>
  <si>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</si>
  <si>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</si>
  <si>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</si>
  <si>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</si>
  <si>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</si>
  <si>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</si>
  <si>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</si>
  <si>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</si>
  <si>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</si>
  <si>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</si>
  <si>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</si>
  <si>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</si>
  <si>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</si>
  <si>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</si>
  <si>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</si>
  <si>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</si>
  <si>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</si>
  <si>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</si>
  <si>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</si>
  <si>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</si>
  <si>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</si>
  <si>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</si>
  <si>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</si>
  <si>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</si>
  <si>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</si>
  <si>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</si>
  <si>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</si>
  <si>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</si>
  <si>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</si>
  <si>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</si>
  <si>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</si>
  <si>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</si>
  <si>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</si>
  <si>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</si>
  <si>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</si>
  <si>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</si>
  <si>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</si>
  <si>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</si>
  <si>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</si>
  <si>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</si>
  <si>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</si>
  <si>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</si>
  <si>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</si>
  <si>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</si>
  <si>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</si>
  <si>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</si>
  <si>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</si>
  <si>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</si>
  <si>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</si>
  <si>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</si>
  <si>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</si>
  <si>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</si>
  <si>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</si>
  <si>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</si>
  <si>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</si>
  <si>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</si>
  <si>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</si>
  <si>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</si>
  <si>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</si>
  <si>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</si>
  <si>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</si>
  <si>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</si>
  <si>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</si>
  <si>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</si>
  <si>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</si>
  <si>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</si>
  <si>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</si>
  <si>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</si>
  <si>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</si>
  <si>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</si>
  <si>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</si>
  <si>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</si>
  <si>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</si>
  <si>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</si>
  <si>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</si>
  <si>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</si>
  <si>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</si>
  <si>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</si>
  <si>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</si>
  <si>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</si>
  <si>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</si>
  <si>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</si>
  <si>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</si>
  <si>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</si>
  <si>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</si>
  <si>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</si>
  <si>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</si>
  <si>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</si>
  <si>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</si>
  <si>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</si>
  <si>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</si>
  <si>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</si>
  <si>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</si>
  <si>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</si>
  <si>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</si>
  <si>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</si>
  <si>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</si>
  <si>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</si>
  <si>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</si>
  <si>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</si>
  <si>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</si>
  <si>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</si>
  <si>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</si>
  <si>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</si>
  <si>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</si>
  <si>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</si>
  <si>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</si>
  <si>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</si>
  <si>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</si>
  <si>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</si>
  <si>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</si>
  <si>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</si>
  <si>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</si>
  <si>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</si>
  <si>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</si>
  <si>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</si>
  <si>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</si>
  <si>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</si>
  <si>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</si>
  <si>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</si>
  <si>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</si>
  <si>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</si>
  <si>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</si>
  <si>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</si>
  <si>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</si>
  <si>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</si>
  <si>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</si>
  <si>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</si>
  <si>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</si>
  <si>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</si>
  <si>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</si>
  <si>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</si>
  <si>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</si>
  <si>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</si>
  <si>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</si>
  <si>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</si>
  <si>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</si>
  <si>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</si>
  <si>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</si>
  <si>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</si>
  <si>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</si>
  <si>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</si>
  <si>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</si>
  <si>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</si>
  <si>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</si>
  <si>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</si>
  <si>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</si>
  <si>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</si>
  <si>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</si>
  <si>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</si>
  <si>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</si>
  <si>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</si>
  <si>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</si>
  <si>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</si>
  <si>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</si>
  <si>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</si>
  <si>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</si>
  <si>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</si>
  <si>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</si>
  <si>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</si>
  <si>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</si>
  <si>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</si>
  <si>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</si>
  <si>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</si>
  <si>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</si>
  <si>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</si>
  <si>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</si>
  <si>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</si>
  <si>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</si>
  <si>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</si>
  <si>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</si>
  <si>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</si>
  <si>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</si>
  <si>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</si>
  <si>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</si>
  <si>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</si>
  <si>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</si>
  <si>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</si>
  <si>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</si>
  <si>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</si>
  <si>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</si>
  <si>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</si>
  <si>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</si>
  <si>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</si>
  <si>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</si>
  <si>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</si>
  <si>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</si>
  <si>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</si>
  <si>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</si>
  <si>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</si>
  <si>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</si>
  <si>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</si>
  <si>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</si>
  <si>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</si>
  <si>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</si>
  <si>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</si>
  <si>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</si>
  <si>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</si>
  <si>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</si>
  <si>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</si>
  <si>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</si>
  <si>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</si>
  <si>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</si>
  <si>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</si>
  <si>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</si>
  <si>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</si>
  <si>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</si>
  <si>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</si>
  <si>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</si>
  <si>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</si>
  <si>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</si>
  <si>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</si>
  <si>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</si>
  <si>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</si>
  <si>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</si>
  <si>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</si>
  <si>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</si>
  <si>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</si>
  <si>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</si>
  <si>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</si>
  <si>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</si>
  <si>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</si>
  <si>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</si>
  <si>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</si>
  <si>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</si>
  <si>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</si>
  <si>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</si>
  <si>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</si>
  <si>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</si>
  <si>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</si>
  <si>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</si>
  <si>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</si>
  <si>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</si>
  <si>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</si>
  <si>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</si>
  <si>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</si>
  <si>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</si>
  <si>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</si>
  <si>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</si>
  <si>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</si>
  <si>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</si>
  <si>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</si>
  <si>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</si>
  <si>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</si>
  <si>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</si>
  <si>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</si>
  <si>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</si>
  <si>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</si>
  <si>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</si>
  <si>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</si>
  <si>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</si>
  <si>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</si>
  <si>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</si>
  <si>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</si>
  <si>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</si>
  <si>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</si>
  <si>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</si>
  <si>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</si>
  <si>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</si>
  <si>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</si>
  <si>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</si>
  <si>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</si>
  <si>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</si>
  <si>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</si>
  <si>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</si>
  <si>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</si>
  <si>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</si>
  <si>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</si>
  <si>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</si>
  <si>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</si>
  <si>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</si>
  <si>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</si>
  <si>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</si>
  <si>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</si>
  <si>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</si>
  <si>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</si>
  <si>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</si>
  <si>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</si>
  <si>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</si>
  <si>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</si>
  <si>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</si>
  <si>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</si>
  <si>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</si>
  <si>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</si>
  <si>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</si>
  <si>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</si>
  <si>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</si>
  <si>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</si>
  <si>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</si>
  <si>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</si>
  <si>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</si>
  <si>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</si>
  <si>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</si>
  <si>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</si>
  <si>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</si>
  <si>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</si>
  <si>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</si>
  <si>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</si>
  <si>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</si>
  <si>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</si>
  <si>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</si>
  <si>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</si>
  <si>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</si>
  <si>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</si>
  <si>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</si>
  <si>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</si>
  <si>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</si>
  <si>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</si>
  <si>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</si>
  <si>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</si>
  <si>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</si>
  <si>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</si>
  <si>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</si>
  <si>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</si>
  <si>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</si>
  <si>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</si>
  <si>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</si>
  <si>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</si>
  <si>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</si>
  <si>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</si>
  <si>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</si>
  <si>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</si>
  <si>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</si>
  <si>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</si>
  <si>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</si>
  <si>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</si>
  <si>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</si>
  <si>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</si>
  <si>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</si>
  <si>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</si>
  <si>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</si>
  <si>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</si>
  <si>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</si>
  <si>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</si>
  <si>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</si>
  <si>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</si>
  <si>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</si>
  <si>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</si>
  <si>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</si>
  <si>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</si>
  <si>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</si>
  <si>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</si>
  <si>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</si>
  <si>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</si>
  <si>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</si>
  <si>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</si>
  <si>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</si>
  <si>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</si>
  <si>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</si>
  <si>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</si>
  <si>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</si>
  <si>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</si>
  <si>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</si>
  <si>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</si>
  <si>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</si>
  <si>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</si>
  <si>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</si>
  <si>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</si>
  <si>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</si>
  <si>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</si>
  <si>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</si>
  <si>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</si>
  <si>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</si>
  <si>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</si>
  <si>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</si>
  <si>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</si>
  <si>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</si>
  <si>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</si>
  <si>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</si>
  <si>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</si>
  <si>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</si>
  <si>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</si>
  <si>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</si>
  <si>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</si>
  <si>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</si>
  <si>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</si>
  <si>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</si>
  <si>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</si>
  <si>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</si>
  <si>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</si>
  <si>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</si>
  <si>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</si>
  <si>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</si>
  <si>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</si>
  <si>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</si>
  <si>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</si>
  <si>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</si>
  <si>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</si>
  <si>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</si>
  <si>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</si>
  <si>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</si>
  <si>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</si>
  <si>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</si>
  <si>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</si>
  <si>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</si>
  <si>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</si>
  <si>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</si>
  <si>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</si>
  <si>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</si>
  <si>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</si>
  <si>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</si>
  <si>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</si>
  <si>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</si>
  <si>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</si>
  <si>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</si>
  <si>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</si>
  <si>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</si>
  <si>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</si>
  <si>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</si>
  <si>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</si>
  <si>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</si>
  <si>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</si>
  <si>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</si>
  <si>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</si>
  <si>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</si>
  <si>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</si>
  <si>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</si>
  <si>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</si>
  <si>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</si>
  <si>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</si>
  <si>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</si>
  <si>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</si>
  <si>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</si>
  <si>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</si>
  <si>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</si>
  <si>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</si>
  <si>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</si>
  <si>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</si>
  <si>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</si>
  <si>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</si>
  <si>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</si>
  <si>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</si>
  <si>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</si>
  <si>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</si>
  <si>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</si>
  <si>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</si>
  <si>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</si>
  <si>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</si>
  <si>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</si>
  <si>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</si>
  <si>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</si>
  <si>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</si>
  <si>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</si>
  <si>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</si>
  <si>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</si>
  <si>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</si>
  <si>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</si>
  <si>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</si>
  <si>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</si>
  <si>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</si>
  <si>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</si>
  <si>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</si>
  <si>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</si>
  <si>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</si>
  <si>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</si>
  <si>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</si>
  <si>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</si>
  <si>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</si>
  <si>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</si>
  <si>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</si>
  <si>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</si>
  <si>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</si>
  <si>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</si>
  <si>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</si>
  <si>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</si>
  <si>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</si>
  <si>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</si>
  <si>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</si>
  <si>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</si>
  <si>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</si>
  <si>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</si>
  <si>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</si>
  <si>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</si>
  <si>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</si>
  <si>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</si>
  <si>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</si>
  <si>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</si>
  <si>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</si>
  <si>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</si>
  <si>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</si>
  <si>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</si>
  <si>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</si>
  <si>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</si>
  <si>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</si>
  <si>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</si>
  <si>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</si>
  <si>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</si>
  <si>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</si>
  <si>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</si>
  <si>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</si>
  <si>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</si>
  <si>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</si>
  <si>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</si>
  <si>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</si>
  <si>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</si>
  <si>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</si>
  <si>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</si>
  <si>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</si>
  <si>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</si>
  <si>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</si>
  <si>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</si>
  <si>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</si>
  <si>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</si>
  <si>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</si>
  <si>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</si>
  <si>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</si>
  <si>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</si>
  <si>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</si>
  <si>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</si>
  <si>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</si>
  <si>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</si>
  <si>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</si>
  <si>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</si>
  <si>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</si>
  <si>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</si>
  <si>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</si>
  <si>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</si>
  <si>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</si>
  <si>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</si>
  <si>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</si>
  <si>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</si>
  <si>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</si>
  <si>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</si>
  <si>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</si>
  <si>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</si>
  <si>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</si>
  <si>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</si>
  <si>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</si>
  <si>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</si>
  <si>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</si>
  <si>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</si>
  <si>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</si>
  <si>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</si>
  <si>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</si>
  <si>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</si>
  <si>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</si>
  <si>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</si>
  <si>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</si>
  <si>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</si>
  <si>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</si>
  <si>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</si>
  <si>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</si>
  <si>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</si>
  <si>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</si>
  <si>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</si>
  <si>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</si>
  <si>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</si>
  <si>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</si>
  <si>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</si>
  <si>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</si>
  <si>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</si>
  <si>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</si>
  <si>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</si>
  <si>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</si>
  <si>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</si>
  <si>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</si>
  <si>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</si>
  <si>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</si>
  <si>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</si>
  <si>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</si>
  <si>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</si>
  <si>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</si>
  <si>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</si>
  <si>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</si>
  <si>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</si>
  <si>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</si>
  <si>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</si>
  <si>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</si>
  <si>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</si>
  <si>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</si>
  <si>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</si>
  <si>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</si>
  <si>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</si>
  <si>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</si>
  <si>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</si>
  <si>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</si>
  <si>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</si>
  <si>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</si>
  <si>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</si>
  <si>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</si>
  <si>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</si>
  <si>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</si>
  <si>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</si>
  <si>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</si>
  <si>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</si>
  <si>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</si>
  <si>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</si>
  <si>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</si>
  <si>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</si>
  <si>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</si>
  <si>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</si>
  <si>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</si>
  <si>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</si>
  <si>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</si>
  <si>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</si>
  <si>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</si>
  <si>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</si>
  <si>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</si>
  <si>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</si>
  <si>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</si>
  <si>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</si>
  <si>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</si>
  <si>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</si>
  <si>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</si>
  <si>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</si>
  <si>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</si>
  <si>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</si>
  <si>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</si>
  <si>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</si>
  <si>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</si>
  <si>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</si>
  <si>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</si>
  <si>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</si>
  <si>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</si>
  <si>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</si>
  <si>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</si>
  <si>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</si>
  <si>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</si>
  <si>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</si>
  <si>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</si>
  <si>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</si>
  <si>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</si>
  <si>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</si>
  <si>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</si>
  <si>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</si>
  <si>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</si>
  <si>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</si>
  <si>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</si>
  <si>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</si>
  <si>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</si>
  <si>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</si>
  <si>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</si>
  <si>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</si>
  <si>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</si>
  <si>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</si>
  <si>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</si>
  <si>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</si>
  <si>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</si>
  <si>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</si>
  <si>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</si>
  <si>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</si>
  <si>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</si>
  <si>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</si>
  <si>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</si>
  <si>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</si>
  <si>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</si>
  <si>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</si>
  <si>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</si>
  <si>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</si>
  <si>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</si>
  <si>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</si>
  <si>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</si>
  <si>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</si>
  <si>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</si>
  <si>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</si>
  <si>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</si>
  <si>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</si>
  <si>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</si>
  <si>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</si>
  <si>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</si>
  <si>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</si>
  <si>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</si>
  <si>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</si>
  <si>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</si>
  <si>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</si>
  <si>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</si>
  <si>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</si>
  <si>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</si>
  <si>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</si>
  <si>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</si>
  <si>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</si>
  <si>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</si>
  <si>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</si>
  <si>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</si>
  <si>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</si>
  <si>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</si>
  <si>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</si>
  <si>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</si>
  <si>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</si>
  <si>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</si>
  <si>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</si>
  <si>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</si>
  <si>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</si>
  <si>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</si>
  <si>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</si>
  <si>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</si>
  <si>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</si>
  <si>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</si>
  <si>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</si>
  <si>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</si>
  <si>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</si>
  <si>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</si>
  <si>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</si>
  <si>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</si>
  <si>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</si>
  <si>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</si>
  <si>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</si>
  <si>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</si>
  <si>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</si>
  <si>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</si>
  <si>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</si>
  <si>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</si>
  <si>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</si>
  <si>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</si>
  <si>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</si>
  <si>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</si>
  <si>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</si>
  <si>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</si>
  <si>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</si>
  <si>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</si>
  <si>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</si>
  <si>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</si>
  <si>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</si>
  <si>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</si>
  <si>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</si>
  <si>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</si>
  <si>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</si>
  <si>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</si>
  <si>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</si>
  <si>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</si>
  <si>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</si>
  <si>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</si>
  <si>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</si>
  <si>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</si>
  <si>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</si>
  <si>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</si>
  <si>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</si>
  <si>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</si>
  <si>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</si>
  <si>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</si>
  <si>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</si>
  <si>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</si>
  <si>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</si>
  <si>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</si>
  <si>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</si>
  <si>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</si>
  <si>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</si>
  <si>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</si>
  <si>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</si>
  <si>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</si>
  <si>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</si>
  <si>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</si>
  <si>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</si>
  <si>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</si>
  <si>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</si>
  <si>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</si>
  <si>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</si>
  <si>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</si>
  <si>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</si>
  <si>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</si>
  <si>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</si>
  <si>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</si>
  <si>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</si>
  <si>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</si>
  <si>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</si>
  <si>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</si>
  <si>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</si>
  <si>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</si>
  <si>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</si>
  <si>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</si>
  <si>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</si>
  <si>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</si>
  <si>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</si>
  <si>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</si>
  <si>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</si>
  <si>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</si>
  <si>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</si>
  <si>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</si>
  <si>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</si>
  <si>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</si>
  <si>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</si>
  <si>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</si>
  <si>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</si>
  <si>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</si>
  <si>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</si>
  <si>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</si>
  <si>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</si>
  <si>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</si>
  <si>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</si>
  <si>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</si>
  <si>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</si>
  <si>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</si>
  <si>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</si>
  <si>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</si>
  <si>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</si>
  <si>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</si>
  <si>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</si>
  <si>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</si>
  <si>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</si>
  <si>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</si>
  <si>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</si>
  <si>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</si>
  <si>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</si>
  <si>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</si>
  <si>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</si>
  <si>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</si>
  <si>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</si>
  <si>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</si>
  <si>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</si>
  <si>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</si>
  <si>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</si>
  <si>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</si>
  <si>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</si>
  <si>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</si>
  <si>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</si>
  <si>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</si>
  <si>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</si>
  <si>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</si>
  <si>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</si>
  <si>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</si>
  <si>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</si>
  <si>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</si>
  <si>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</si>
  <si>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</si>
  <si>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</si>
  <si>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</si>
  <si>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</si>
  <si>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</si>
  <si>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</si>
  <si>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</si>
  <si>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</si>
  <si>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</si>
  <si>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</si>
  <si>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</si>
  <si>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</si>
  <si>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</si>
  <si>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</si>
  <si>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</si>
  <si>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</si>
  <si>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</si>
  <si>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</si>
  <si>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</si>
  <si>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</si>
  <si>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</si>
  <si>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</si>
  <si>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</si>
  <si>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</si>
  <si>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</si>
  <si>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</si>
  <si>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</si>
  <si>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</si>
  <si>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</si>
  <si>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</si>
  <si>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</si>
  <si>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</si>
  <si>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</si>
  <si>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</si>
  <si>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</si>
  <si>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</si>
  <si>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</si>
  <si>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</si>
  <si>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</si>
  <si>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</si>
  <si>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</si>
  <si>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</si>
  <si>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</si>
  <si>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</si>
  <si>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</si>
  <si>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</si>
  <si>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</si>
  <si>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</si>
  <si>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</si>
  <si>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</si>
  <si>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</si>
  <si>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</si>
  <si>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</si>
  <si>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</si>
  <si>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</si>
  <si>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</si>
  <si>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</si>
  <si>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</si>
  <si>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</si>
  <si>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</si>
  <si>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</si>
  <si>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</si>
  <si>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</si>
  <si>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</si>
  <si>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</si>
  <si>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</si>
  <si>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</si>
  <si>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</si>
  <si>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</si>
  <si>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</si>
  <si>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</si>
  <si>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</si>
  <si>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</si>
  <si>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</si>
  <si>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</si>
  <si>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</si>
  <si>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</si>
  <si>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</si>
  <si>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</si>
  <si>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</si>
  <si>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</si>
  <si>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</si>
  <si>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</si>
  <si>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</si>
  <si>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</si>
  <si>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</si>
  <si>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</si>
  <si>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</si>
  <si>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</si>
  <si>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</si>
  <si>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</si>
  <si>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</si>
  <si>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</si>
  <si>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</si>
  <si>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</si>
  <si>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</si>
  <si>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</si>
  <si>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</si>
  <si>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</si>
  <si>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</si>
  <si>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</si>
  <si>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</si>
  <si>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</si>
  <si>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</si>
  <si>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</si>
  <si>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</si>
  <si>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</si>
  <si>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</si>
  <si>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</si>
  <si>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</si>
  <si>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</si>
  <si>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</si>
  <si>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</si>
  <si>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</si>
  <si>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</si>
  <si>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</si>
  <si>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</si>
  <si>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</si>
  <si>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</si>
  <si>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</si>
  <si>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</si>
  <si>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</si>
  <si>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</si>
  <si>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</si>
  <si>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</si>
  <si>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</si>
  <si>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</si>
  <si>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</si>
  <si>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</si>
  <si>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</si>
  <si>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</si>
  <si>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</si>
  <si>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</si>
  <si>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</si>
  <si>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</si>
  <si>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</si>
  <si>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</si>
  <si>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</si>
  <si>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</si>
  <si>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</si>
  <si>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</si>
  <si>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</si>
  <si>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</si>
  <si>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</si>
  <si>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</si>
  <si>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</si>
  <si>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</si>
  <si>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</si>
  <si>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</si>
  <si>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</si>
  <si>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</si>
  <si>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</si>
  <si>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</si>
  <si>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</si>
  <si>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</si>
  <si>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</si>
  <si>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</si>
  <si>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</si>
  <si>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</si>
  <si>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</si>
  <si>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</si>
  <si>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</si>
  <si>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</si>
  <si>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</si>
  <si>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</si>
  <si>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</si>
  <si>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</si>
  <si>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</si>
  <si>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</si>
  <si>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</si>
  <si>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</si>
  <si>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</si>
  <si>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</si>
  <si>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</si>
  <si>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</si>
  <si>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</si>
  <si>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</si>
  <si>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</si>
  <si>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</si>
  <si>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</si>
  <si>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</si>
  <si>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</si>
  <si>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</si>
  <si>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</si>
  <si>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</si>
  <si>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</si>
  <si>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</si>
  <si>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</si>
  <si>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</si>
  <si>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</si>
  <si>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</si>
  <si>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</si>
  <si>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</si>
  <si>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</si>
  <si>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</si>
  <si>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</si>
  <si>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</si>
  <si>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</si>
  <si>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</si>
  <si>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</si>
  <si>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</si>
  <si>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</si>
  <si>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</si>
  <si>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</si>
  <si>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</si>
  <si>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</si>
  <si>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</si>
  <si>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</si>
  <si>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</si>
  <si>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</si>
  <si>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</si>
  <si>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</si>
  <si>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</si>
  <si>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</si>
  <si>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</si>
  <si>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</si>
  <si>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</si>
  <si>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</si>
  <si>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</si>
  <si>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</si>
  <si>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</si>
  <si>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</si>
  <si>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</si>
  <si>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</si>
  <si>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</si>
  <si>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</si>
  <si>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</si>
  <si>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</si>
  <si>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</si>
  <si>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</si>
  <si>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</si>
  <si>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</si>
  <si>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</si>
  <si>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</si>
  <si>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</si>
  <si>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</si>
  <si>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</si>
  <si>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</si>
  <si>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</si>
  <si>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</si>
  <si>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</si>
  <si>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</si>
  <si>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</si>
  <si>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</si>
  <si>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</si>
  <si>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</si>
  <si>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</si>
  <si>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</si>
  <si>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</si>
  <si>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</si>
  <si>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</si>
  <si>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</si>
  <si>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</si>
  <si>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</si>
  <si>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</si>
  <si>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</si>
  <si>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</si>
  <si>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</si>
  <si>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</si>
  <si>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</si>
  <si>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</si>
  <si>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</si>
  <si>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</si>
  <si>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</si>
  <si>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</si>
  <si>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</si>
  <si>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</si>
  <si>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</si>
  <si>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</si>
  <si>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</si>
  <si>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</si>
  <si>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</si>
  <si>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</si>
  <si>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</si>
  <si>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</si>
  <si>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</si>
  <si>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</si>
  <si>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</si>
  <si>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</si>
  <si>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</si>
  <si>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</si>
  <si>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</si>
  <si>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</si>
  <si>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</si>
  <si>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</si>
  <si>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</si>
  <si>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</si>
  <si>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</si>
  <si>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</si>
  <si>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</si>
  <si>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</si>
  <si>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</si>
  <si>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</si>
  <si>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</si>
  <si>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</si>
  <si>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</si>
  <si>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</si>
  <si>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</si>
  <si>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</si>
  <si>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</si>
  <si>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</si>
  <si>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</si>
  <si>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</si>
  <si>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</si>
  <si>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</si>
  <si>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</si>
  <si>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</si>
  <si>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</si>
  <si>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</si>
  <si>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</si>
  <si>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</si>
  <si>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</si>
  <si>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</si>
  <si>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</si>
  <si>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</si>
  <si>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</si>
  <si>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</si>
  <si>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</si>
  <si>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</si>
  <si>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</si>
  <si>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</si>
  <si>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</si>
  <si>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</si>
  <si>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</si>
  <si>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</si>
  <si>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</si>
  <si>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</si>
  <si>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</si>
  <si>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</si>
  <si>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</si>
  <si>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</si>
  <si>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</si>
  <si>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</si>
  <si>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</si>
  <si>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</si>
  <si>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</si>
  <si>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</si>
  <si>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</si>
  <si>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</si>
  <si>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</si>
  <si>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</si>
  <si>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</si>
  <si>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</si>
  <si>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</si>
  <si>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</si>
  <si>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</si>
  <si>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</si>
  <si>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</si>
  <si>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</si>
  <si>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</si>
  <si>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</si>
  <si>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</si>
  <si>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</si>
  <si>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</si>
  <si>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</si>
  <si>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</si>
  <si>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</si>
  <si>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</si>
  <si>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</si>
  <si>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</si>
  <si>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</si>
  <si>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</si>
  <si>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</si>
  <si>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</si>
  <si>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</si>
  <si>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</si>
  <si>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</si>
  <si>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</si>
  <si>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</si>
  <si>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</si>
  <si>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</si>
  <si>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</si>
  <si>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</si>
  <si>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</si>
  <si>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</si>
  <si>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</si>
  <si>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</si>
  <si>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</si>
  <si>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</si>
  <si>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</si>
  <si>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</si>
  <si>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</si>
  <si>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</si>
  <si>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</si>
  <si>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</si>
  <si>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</si>
  <si>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</si>
  <si>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</si>
  <si>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</si>
  <si>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</si>
  <si>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</si>
  <si>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</si>
  <si>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</si>
  <si>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</si>
  <si>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</si>
  <si>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</si>
  <si>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</si>
  <si>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</si>
  <si>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</si>
  <si>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</si>
  <si>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</si>
  <si>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</si>
  <si>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</si>
  <si>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</si>
  <si>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</si>
  <si>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</si>
  <si>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</si>
  <si>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</si>
  <si>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</si>
  <si>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</si>
  <si>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</si>
  <si>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</si>
  <si>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</si>
  <si>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</si>
  <si>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</si>
  <si>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</si>
  <si>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</si>
  <si>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</si>
  <si>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</si>
  <si>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</si>
  <si>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</si>
  <si>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</si>
  <si>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</si>
  <si>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</si>
  <si>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</si>
  <si>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</si>
  <si>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</si>
  <si>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</si>
  <si>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</si>
  <si>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</si>
  <si>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</si>
  <si>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</si>
  <si>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</si>
  <si>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</si>
  <si>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</si>
  <si>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</si>
  <si>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</si>
  <si>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</si>
  <si>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</si>
  <si>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</si>
  <si>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</si>
  <si>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</si>
  <si>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</si>
  <si>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</si>
  <si>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</si>
  <si>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</si>
  <si>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</si>
  <si>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</si>
  <si>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</si>
  <si>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</si>
  <si>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</si>
  <si>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</si>
  <si>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</si>
  <si>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</si>
  <si>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</si>
  <si>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</si>
  <si>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</si>
  <si>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</si>
  <si>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</si>
  <si>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</si>
  <si>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</si>
  <si>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</si>
  <si>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</si>
  <si>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</si>
  <si>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</si>
  <si>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</si>
  <si>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</si>
  <si>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</si>
  <si>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</si>
  <si>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</si>
  <si>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</si>
  <si>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</si>
  <si>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</si>
  <si>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</si>
  <si>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</si>
  <si>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</si>
  <si>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</si>
  <si>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</si>
  <si>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</si>
  <si>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</si>
  <si>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</si>
  <si>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</si>
  <si>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</si>
  <si>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</si>
  <si>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</si>
  <si>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</si>
  <si>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</si>
  <si>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</si>
  <si>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</si>
  <si>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</si>
  <si>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</si>
  <si>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</si>
  <si>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</si>
  <si>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</si>
  <si>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</si>
  <si>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</si>
  <si>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</si>
  <si>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</si>
  <si>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</si>
  <si>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</si>
  <si>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</si>
  <si>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</si>
  <si>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</si>
  <si>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</si>
  <si>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</si>
  <si>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</si>
  <si>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</si>
  <si>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</si>
  <si>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</si>
  <si>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</si>
  <si>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</si>
  <si>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</si>
  <si>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</si>
  <si>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</si>
  <si>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</si>
  <si>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</si>
  <si>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</si>
  <si>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</si>
  <si>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</si>
  <si>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</si>
  <si>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</si>
  <si>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</si>
  <si>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</si>
  <si>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</si>
  <si>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</si>
  <si>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</si>
  <si>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</si>
  <si>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</si>
  <si>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</si>
  <si>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</si>
  <si>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</si>
  <si>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</si>
  <si>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</si>
  <si>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</si>
  <si>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</si>
  <si>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</si>
  <si>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</si>
  <si>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</si>
  <si>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</si>
  <si>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</si>
  <si>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</si>
  <si>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</si>
  <si>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</si>
  <si>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</si>
  <si>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</si>
  <si>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</si>
  <si>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</si>
  <si>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</si>
  <si>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</si>
  <si>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</si>
  <si>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</si>
  <si>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</si>
  <si>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</si>
  <si>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</si>
  <si>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</si>
  <si>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</si>
  <si>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</si>
  <si>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</si>
  <si>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</si>
  <si>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</si>
  <si>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</si>
  <si>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</si>
  <si>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</si>
  <si>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</si>
  <si>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</si>
  <si>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</si>
  <si>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</si>
  <si>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</si>
  <si>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</si>
  <si>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</si>
  <si>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</si>
  <si>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</si>
  <si>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</si>
  <si>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</si>
  <si>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</si>
  <si>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</si>
  <si>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</si>
  <si>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</si>
  <si>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</si>
  <si>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</si>
  <si>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</si>
  <si>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</si>
  <si>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</si>
  <si>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</si>
  <si>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</si>
  <si>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</si>
  <si>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</si>
  <si>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</si>
  <si>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</si>
  <si>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</si>
  <si>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</si>
  <si>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</si>
  <si>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</si>
  <si>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</si>
  <si>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</si>
  <si>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</si>
  <si>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</si>
  <si>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</si>
  <si>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</si>
  <si>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</si>
  <si>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</si>
  <si>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</si>
  <si>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</si>
  <si>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</si>
  <si>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</si>
  <si>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</si>
  <si>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</si>
  <si>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</si>
  <si>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</si>
  <si>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</si>
  <si>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</si>
  <si>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</si>
  <si>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</si>
  <si>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</si>
  <si>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</si>
  <si>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</si>
  <si>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</si>
  <si>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</si>
  <si>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</si>
  <si>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</si>
  <si>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</si>
  <si>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</si>
  <si>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</si>
  <si>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</si>
  <si>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</si>
  <si>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</si>
  <si>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</si>
  <si>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</si>
  <si>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</si>
  <si>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</si>
  <si>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</si>
  <si>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</si>
  <si>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</si>
  <si>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</si>
  <si>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</si>
  <si>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</si>
  <si>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</si>
  <si>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</si>
  <si>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</si>
  <si>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</si>
  <si>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</si>
  <si>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</si>
  <si>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</si>
  <si>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</si>
  <si>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</si>
  <si>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</si>
  <si>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</si>
  <si>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</si>
  <si>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</si>
  <si>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</si>
  <si>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</si>
  <si>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</si>
  <si>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</si>
  <si>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</si>
  <si>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</si>
  <si>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</si>
  <si>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</si>
  <si>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</si>
  <si>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</si>
  <si>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</si>
  <si>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</si>
  <si>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</si>
  <si>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</si>
  <si>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</si>
  <si>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</si>
  <si>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</si>
  <si>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</si>
  <si>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</si>
  <si>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</si>
  <si>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</si>
  <si>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</si>
  <si>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</si>
  <si>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</si>
  <si>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</si>
  <si>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</si>
  <si>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</si>
  <si>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</si>
  <si>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</si>
  <si>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</si>
  <si>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</si>
  <si>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</si>
  <si>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</si>
  <si>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</si>
  <si>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</si>
  <si>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</si>
  <si>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</si>
  <si>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</si>
  <si>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</si>
  <si>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</si>
  <si>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</si>
  <si>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</si>
  <si>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</si>
  <si>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</si>
  <si>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</si>
  <si>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</si>
  <si>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</si>
  <si>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</si>
  <si>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</si>
  <si>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</si>
  <si>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</si>
  <si>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</si>
  <si>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</si>
  <si>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</si>
  <si>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</si>
  <si>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</si>
  <si>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</si>
  <si>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</si>
  <si>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</si>
  <si>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</si>
  <si>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</si>
  <si>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</si>
  <si>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</si>
  <si>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</si>
  <si>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</si>
  <si>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</si>
  <si>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</si>
  <si>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</si>
  <si>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</si>
  <si>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</si>
  <si>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</si>
  <si>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</si>
  <si>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</si>
  <si>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</si>
  <si>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</si>
  <si>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</si>
  <si>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</si>
  <si>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</si>
  <si>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</si>
  <si>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</si>
  <si>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</si>
  <si>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</si>
  <si>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</si>
  <si>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</si>
  <si>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</si>
  <si>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</si>
  <si>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</si>
  <si>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</si>
  <si>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</si>
  <si>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</si>
  <si>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</si>
  <si>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</si>
  <si>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</si>
  <si>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</si>
  <si>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</si>
  <si>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</si>
  <si>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</si>
  <si>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</si>
  <si>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</si>
  <si>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</si>
  <si>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</si>
  <si>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</si>
  <si>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</si>
  <si>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</si>
  <si>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</si>
  <si>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</si>
  <si>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</si>
  <si>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</si>
  <si>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</si>
  <si>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</si>
  <si>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</si>
  <si>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</si>
  <si>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</si>
  <si>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</si>
  <si>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</si>
  <si>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</si>
  <si>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</si>
  <si>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</si>
  <si>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</si>
  <si>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</si>
  <si>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</si>
  <si>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</si>
  <si>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</si>
  <si>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</si>
  <si>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</si>
  <si>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</si>
  <si>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</si>
  <si>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</si>
  <si>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</si>
  <si>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</si>
  <si>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</si>
  <si>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</si>
  <si>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</si>
  <si>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</si>
  <si>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</si>
  <si>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</si>
  <si>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</si>
  <si>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</si>
  <si>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</si>
  <si>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</si>
  <si>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</si>
  <si>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</si>
  <si>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</si>
  <si>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</si>
  <si>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</si>
  <si>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</si>
  <si>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</si>
  <si>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</si>
  <si>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</si>
  <si>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</si>
  <si>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</si>
  <si>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</si>
  <si>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</si>
  <si>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</si>
  <si>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</si>
  <si>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</si>
  <si>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</si>
  <si>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</si>
  <si>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</si>
  <si>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</si>
  <si>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</si>
  <si>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</si>
  <si>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</si>
  <si>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</si>
  <si>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</si>
  <si>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</si>
  <si>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</si>
  <si>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</si>
  <si>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</si>
  <si>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</si>
  <si>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</si>
  <si>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</si>
  <si>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</si>
  <si>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</si>
  <si>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</si>
  <si>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</si>
  <si>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</si>
  <si>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</si>
  <si>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</si>
  <si>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</si>
  <si>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</si>
  <si>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</si>
  <si>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</si>
  <si>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</si>
  <si>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</si>
  <si>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</si>
  <si>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</si>
  <si>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</si>
  <si>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</si>
  <si>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</si>
  <si>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</si>
  <si>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</si>
  <si>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</si>
  <si>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</si>
  <si>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</si>
  <si>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</si>
  <si>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</si>
  <si>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</si>
  <si>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</si>
  <si>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</si>
  <si>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</si>
  <si>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</si>
  <si>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</si>
  <si>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</si>
  <si>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</si>
  <si>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</si>
  <si>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</si>
  <si>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</si>
  <si>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</si>
  <si>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</si>
  <si>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</si>
  <si>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</si>
  <si>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</si>
  <si>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</si>
  <si>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</si>
  <si>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</si>
  <si>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</si>
  <si>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</si>
  <si>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</si>
  <si>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</si>
  <si>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</si>
  <si>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</si>
  <si>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</si>
  <si>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</si>
  <si>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</si>
  <si>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</si>
  <si>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</si>
  <si>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</si>
  <si>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</si>
  <si>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</si>
  <si>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</si>
  <si>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</si>
  <si>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</si>
  <si>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</si>
  <si>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</si>
  <si>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</si>
  <si>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</si>
  <si>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</si>
  <si>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</si>
  <si>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</si>
  <si>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</si>
  <si>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</si>
  <si>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</si>
  <si>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</si>
  <si>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</si>
  <si>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</si>
  <si>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</si>
  <si>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</si>
  <si>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</si>
  <si>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</si>
  <si>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</si>
  <si>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</si>
  <si>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</si>
  <si>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</si>
  <si>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</si>
  <si>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</si>
  <si>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</si>
  <si>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</si>
  <si>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</si>
  <si>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</si>
  <si>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</si>
  <si>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</si>
  <si>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</si>
  <si>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</si>
  <si>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</si>
  <si>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</si>
  <si>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</si>
  <si>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</si>
  <si>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</si>
  <si>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</si>
  <si>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</si>
  <si>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</si>
  <si>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</si>
  <si>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</si>
  <si>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</si>
  <si>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</si>
  <si>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</si>
  <si>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</si>
  <si>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</si>
  <si>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</si>
  <si>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</si>
  <si>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</si>
  <si>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</si>
  <si>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</si>
  <si>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</si>
  <si>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</si>
  <si>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</si>
  <si>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</si>
  <si>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</si>
  <si>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</si>
  <si>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</si>
  <si>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</si>
  <si>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</si>
  <si>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</si>
  <si>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</si>
  <si>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</si>
  <si>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</si>
  <si>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</si>
  <si>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</si>
  <si>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</si>
  <si>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</si>
  <si>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</si>
  <si>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</si>
  <si>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</si>
  <si>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</si>
  <si>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</si>
  <si>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</si>
  <si>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</si>
  <si>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</si>
  <si>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</si>
  <si>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</si>
  <si>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</si>
  <si>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</si>
  <si>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</si>
  <si>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</si>
  <si>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</si>
  <si>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</si>
  <si>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</si>
  <si>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</si>
  <si>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</si>
  <si>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</si>
  <si>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</si>
  <si>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</si>
  <si>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</si>
  <si>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</si>
  <si>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</si>
  <si>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</si>
  <si>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</si>
  <si>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</si>
  <si>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</si>
  <si>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</si>
  <si>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</si>
  <si>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</si>
  <si>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</si>
  <si>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</si>
  <si>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</si>
  <si>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</si>
  <si>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</si>
  <si>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</si>
  <si>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</si>
  <si>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</si>
  <si>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</si>
  <si>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</si>
  <si>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</si>
  <si>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</si>
  <si>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</si>
  <si>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</si>
  <si>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</si>
  <si>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</si>
  <si>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</si>
  <si>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</si>
  <si>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</si>
  <si>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</si>
  <si>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</si>
  <si>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</si>
  <si>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</si>
  <si>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</si>
  <si>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</si>
  <si>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</si>
  <si>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</si>
  <si>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</si>
  <si>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</si>
  <si>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</si>
  <si>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</si>
  <si>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</si>
  <si>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</si>
  <si>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</si>
  <si>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</si>
  <si>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</si>
  <si>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</si>
  <si>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</si>
  <si>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</si>
  <si>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</si>
  <si>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</si>
  <si>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</si>
  <si>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</si>
  <si>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</si>
  <si>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</si>
  <si>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</si>
  <si>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</si>
  <si>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</si>
  <si>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</si>
  <si>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</si>
  <si>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</si>
  <si>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</si>
  <si>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</si>
  <si>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</si>
  <si>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</si>
  <si>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</si>
  <si>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</si>
  <si>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</si>
  <si>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</si>
  <si>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</si>
  <si>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</si>
  <si>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</si>
  <si>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</si>
  <si>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</si>
  <si>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</si>
  <si>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</si>
  <si>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</si>
  <si>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</si>
  <si>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</si>
  <si>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</si>
  <si>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</si>
  <si>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</si>
  <si>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</si>
  <si>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</si>
  <si>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</si>
  <si>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</si>
  <si>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</si>
  <si>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</si>
  <si>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</si>
  <si>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</si>
  <si>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</si>
  <si>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</si>
  <si>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</si>
  <si>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</si>
  <si>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</si>
  <si>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</si>
  <si>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</si>
  <si>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</si>
  <si>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</si>
  <si>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</si>
  <si>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</si>
  <si>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</si>
  <si>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</si>
  <si>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</si>
  <si>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</si>
  <si>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</si>
  <si>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</si>
  <si>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</si>
  <si>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</si>
  <si>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</si>
  <si>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</si>
  <si>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</si>
  <si>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</si>
  <si>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</si>
  <si>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</si>
  <si>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</si>
  <si>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</si>
  <si>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</si>
  <si>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</si>
  <si>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</si>
  <si>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</si>
  <si>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</si>
  <si>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</si>
  <si>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</si>
  <si>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</si>
  <si>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</si>
  <si>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</si>
  <si>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</si>
  <si>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</si>
  <si>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</si>
  <si>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</si>
  <si>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</si>
  <si>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</si>
  <si>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</si>
  <si>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</si>
  <si>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</si>
  <si>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</si>
  <si>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</si>
  <si>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</si>
  <si>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</si>
  <si>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</si>
  <si>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</si>
  <si>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</si>
  <si>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</si>
  <si>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</si>
  <si>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</si>
  <si>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</si>
  <si>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</si>
  <si>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</si>
  <si>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</si>
  <si>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</si>
  <si>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</si>
  <si>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</si>
  <si>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</si>
  <si>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</si>
  <si>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</si>
  <si>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</si>
  <si>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</si>
  <si>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</si>
  <si>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</si>
  <si>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</si>
  <si>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</si>
  <si>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</si>
  <si>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</si>
  <si>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</si>
  <si>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</si>
  <si>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</si>
  <si>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</si>
  <si>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</si>
  <si>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</si>
  <si>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</si>
  <si>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</si>
  <si>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</si>
  <si>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</si>
  <si>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</si>
  <si>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</si>
  <si>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</si>
  <si>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</si>
  <si>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</si>
  <si>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</si>
  <si>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</si>
  <si>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</si>
  <si>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</si>
  <si>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</si>
  <si>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</si>
  <si>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</si>
  <si>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</si>
  <si>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</si>
  <si>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</si>
  <si>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</si>
  <si>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</si>
  <si>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</si>
  <si>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</si>
  <si>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</si>
  <si>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</si>
  <si>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</si>
  <si>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</si>
  <si>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</si>
  <si>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</si>
  <si>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</si>
  <si>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</si>
  <si>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</si>
  <si>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</si>
  <si>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</si>
  <si>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</si>
  <si>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</si>
  <si>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</si>
  <si>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</si>
  <si>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</si>
  <si>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</si>
  <si>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</si>
  <si>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</si>
  <si>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</si>
  <si>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</si>
  <si>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</si>
  <si>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</si>
  <si>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</si>
  <si>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</si>
  <si>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</si>
  <si>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</si>
  <si>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</si>
  <si>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</si>
  <si>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</si>
  <si>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</si>
  <si>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</si>
  <si>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</si>
  <si>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</si>
  <si>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</si>
  <si>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</si>
  <si>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</si>
  <si>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</si>
  <si>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</si>
  <si>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</si>
  <si>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</si>
  <si>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</si>
  <si>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</si>
  <si>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</si>
  <si>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</si>
  <si>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</si>
  <si>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</si>
  <si>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</si>
  <si>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</si>
  <si>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</si>
  <si>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</si>
  <si>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</si>
  <si>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</si>
  <si>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</si>
  <si>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</si>
  <si>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</si>
  <si>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</si>
  <si>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</si>
  <si>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</si>
  <si>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</si>
  <si>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</si>
  <si>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</si>
  <si>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</si>
  <si>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</si>
  <si>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</si>
  <si>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</si>
  <si>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</si>
  <si>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</si>
  <si>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</si>
  <si>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</si>
  <si>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</si>
  <si>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</si>
  <si>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</si>
  <si>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</si>
  <si>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</si>
  <si>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</si>
  <si>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</si>
  <si>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</si>
  <si>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</si>
  <si>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</si>
  <si>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</si>
  <si>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</si>
  <si>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</si>
  <si>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</si>
  <si>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</si>
  <si>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</si>
  <si>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</si>
  <si>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</si>
  <si>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</si>
  <si>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</si>
  <si>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</si>
  <si>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</si>
  <si>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</si>
  <si>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</si>
  <si>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</si>
  <si>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</si>
  <si>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</si>
  <si>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</si>
  <si>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</si>
  <si>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</si>
  <si>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</si>
  <si>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</si>
  <si>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</si>
  <si>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</si>
  <si>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</si>
  <si>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</si>
  <si>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</si>
  <si>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</si>
  <si>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</si>
  <si>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</si>
  <si>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</si>
  <si>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</si>
  <si>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</si>
  <si>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</si>
  <si>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</si>
  <si>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</si>
  <si>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</si>
  <si>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</si>
  <si>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</si>
  <si>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</si>
  <si>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</si>
  <si>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</si>
  <si>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</si>
  <si>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</si>
  <si>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</si>
  <si>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</si>
  <si>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</si>
  <si>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</si>
  <si>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</si>
  <si>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</si>
  <si>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</si>
  <si>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</si>
  <si>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</si>
  <si>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</si>
  <si>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</si>
  <si>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</si>
  <si>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</si>
  <si>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</si>
  <si>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</si>
  <si>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</si>
  <si>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</si>
  <si>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</si>
  <si>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</si>
  <si>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</si>
  <si>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</si>
  <si>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</si>
  <si>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</si>
  <si>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</si>
  <si>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</si>
  <si>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</si>
  <si>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</si>
  <si>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</si>
  <si>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</si>
  <si>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</si>
  <si>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</si>
  <si>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</si>
  <si>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</si>
  <si>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</si>
  <si>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</si>
  <si>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</si>
  <si>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</si>
  <si>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</si>
  <si>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</si>
  <si>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</si>
  <si>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</si>
  <si>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</si>
  <si>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</si>
  <si>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</si>
  <si>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</si>
  <si>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</si>
  <si>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</si>
  <si>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</si>
  <si>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</si>
  <si>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</si>
  <si>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</si>
  <si>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</si>
  <si>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</si>
  <si>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</si>
  <si>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</si>
  <si>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</si>
  <si>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</si>
  <si>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</si>
  <si>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</si>
  <si>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</si>
  <si>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</si>
  <si>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</si>
  <si>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</si>
  <si>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</si>
  <si>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</si>
  <si>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</si>
  <si>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</si>
  <si>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</si>
  <si>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</si>
  <si>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</si>
  <si>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</si>
  <si>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</si>
  <si>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</si>
  <si>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</si>
  <si>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</si>
  <si>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</si>
  <si>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</si>
  <si>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</si>
  <si>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</si>
  <si>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</si>
  <si>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</si>
  <si>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</si>
  <si>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</si>
  <si>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</si>
  <si>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</si>
  <si>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</si>
  <si>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</si>
  <si>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</si>
  <si>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</si>
  <si>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</si>
  <si>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</si>
  <si>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</si>
  <si>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</si>
  <si>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</si>
  <si>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</si>
  <si>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</si>
  <si>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</si>
  <si>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</si>
  <si>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</si>
  <si>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</si>
  <si>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</si>
  <si>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</si>
  <si>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</si>
  <si>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</si>
  <si>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</si>
  <si>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</si>
  <si>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</si>
  <si>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</si>
  <si>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</si>
  <si>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</si>
  <si>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</si>
  <si>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</si>
  <si>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</si>
  <si>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</si>
  <si>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</si>
  <si>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</si>
  <si>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</si>
  <si>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</si>
  <si>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</si>
  <si>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</si>
  <si>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</si>
  <si>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</si>
  <si>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</si>
  <si>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</si>
  <si>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</si>
  <si>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</si>
  <si>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</si>
  <si>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</si>
  <si>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</si>
  <si>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</si>
  <si>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</si>
  <si>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</si>
  <si>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</si>
  <si>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</si>
  <si>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</si>
  <si>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</si>
  <si>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</si>
  <si>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</si>
  <si>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</si>
  <si>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</si>
  <si>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</si>
  <si>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</si>
  <si>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</si>
  <si>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</si>
  <si>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</si>
  <si>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</si>
  <si>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</si>
  <si>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</si>
  <si>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</si>
  <si>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</si>
  <si>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</si>
  <si>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</si>
  <si>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</si>
  <si>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</si>
  <si>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</si>
  <si>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</si>
  <si>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</si>
  <si>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</si>
  <si>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</si>
  <si>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</si>
  <si>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</si>
  <si>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</si>
  <si>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</si>
  <si>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</si>
  <si>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</si>
  <si>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</si>
  <si>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</si>
  <si>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</si>
  <si>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</si>
  <si>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</si>
  <si>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</si>
  <si>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</si>
  <si>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</si>
  <si>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</si>
  <si>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</si>
  <si>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</si>
  <si>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</si>
  <si>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</si>
  <si>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</si>
  <si>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</si>
  <si>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</si>
  <si>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</si>
  <si>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</si>
  <si>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</si>
  <si>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</si>
  <si>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</si>
  <si>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</si>
  <si>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</si>
  <si>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</si>
  <si>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</si>
  <si>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</si>
  <si>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</si>
  <si>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</si>
  <si>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</si>
  <si>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</si>
  <si>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</si>
  <si>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</si>
  <si>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</si>
  <si>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</si>
  <si>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</si>
  <si>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</si>
  <si>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</si>
  <si>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</si>
  <si>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</si>
  <si>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</si>
  <si>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</si>
  <si>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</si>
  <si>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</si>
  <si>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</si>
  <si>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</si>
  <si>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</si>
  <si>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</si>
  <si>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</si>
  <si>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</si>
  <si>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</si>
  <si>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</si>
  <si>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</si>
  <si>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</si>
  <si>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</si>
  <si>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</si>
  <si>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</si>
  <si>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</si>
  <si>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</si>
  <si>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</si>
  <si>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</si>
  <si>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</si>
  <si>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</si>
  <si>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</si>
  <si>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</si>
  <si>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</si>
  <si>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</si>
  <si>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</si>
  <si>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</si>
  <si>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</si>
  <si>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</si>
  <si>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</si>
  <si>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</si>
  <si>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</si>
  <si>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</si>
  <si>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</si>
  <si>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</si>
  <si>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</si>
  <si>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</si>
  <si>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</si>
  <si>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</si>
  <si>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</si>
  <si>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</si>
  <si>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</si>
  <si>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</si>
  <si>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</si>
  <si>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</si>
  <si>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</si>
  <si>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</si>
  <si>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</si>
  <si>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</si>
  <si>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</si>
  <si>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</si>
  <si>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</si>
  <si>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</si>
  <si>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</si>
  <si>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</si>
  <si>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</si>
  <si>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</si>
  <si>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</si>
  <si>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</si>
  <si>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</si>
  <si>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</si>
  <si>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</si>
  <si>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</si>
  <si>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</si>
  <si>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</si>
  <si>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</si>
  <si>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</si>
  <si>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</si>
  <si>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</si>
  <si>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</si>
  <si>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</si>
  <si>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</si>
  <si>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</si>
  <si>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</si>
  <si>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</si>
  <si>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</si>
  <si>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</si>
  <si>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</si>
  <si>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</si>
  <si>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</si>
  <si>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</si>
  <si>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</si>
  <si>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</si>
  <si>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</si>
  <si>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</si>
  <si>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</si>
  <si>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</si>
  <si>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</si>
  <si>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</si>
  <si>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</si>
  <si>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</si>
  <si>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</si>
  <si>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</si>
  <si>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</si>
  <si>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</si>
  <si>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</si>
  <si>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</si>
  <si>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</si>
  <si>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</si>
  <si>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</si>
  <si>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</si>
  <si>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</si>
  <si>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</si>
  <si>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</si>
  <si>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</si>
  <si>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</si>
  <si>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</si>
  <si>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</si>
  <si>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</si>
  <si>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</si>
  <si>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</si>
  <si>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</si>
  <si>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</si>
  <si>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</si>
  <si>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</si>
  <si>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</si>
  <si>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</si>
  <si>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</si>
  <si>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</si>
  <si>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</si>
  <si>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</si>
  <si>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</si>
  <si>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</si>
  <si>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</si>
  <si>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</si>
  <si>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</si>
  <si>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</si>
  <si>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</si>
  <si>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</si>
  <si>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</si>
  <si>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</si>
  <si>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</si>
  <si>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</si>
  <si>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</si>
  <si>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</si>
  <si>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</si>
  <si>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</si>
  <si>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</si>
  <si>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</si>
  <si>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</si>
  <si>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</si>
  <si>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</si>
  <si>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</si>
  <si>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</si>
  <si>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</si>
  <si>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</si>
  <si>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</si>
  <si>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</si>
  <si>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</si>
  <si>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</si>
  <si>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</si>
  <si>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</si>
  <si>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</si>
  <si>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</si>
  <si>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</si>
  <si>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</si>
  <si>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</si>
  <si>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</si>
  <si>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</si>
  <si>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</si>
  <si>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</si>
  <si>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</si>
  <si>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</si>
  <si>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</si>
  <si>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</si>
  <si>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</si>
  <si>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</si>
  <si>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</si>
  <si>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</si>
  <si>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</si>
  <si>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</si>
  <si>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</si>
  <si>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</si>
  <si>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</si>
  <si>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</si>
  <si>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</si>
  <si>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</si>
  <si>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</si>
  <si>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</si>
  <si>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</si>
  <si>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</si>
  <si>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</si>
  <si>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</si>
  <si>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</si>
  <si>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</si>
  <si>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</si>
  <si>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</si>
  <si>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</si>
  <si>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</si>
  <si>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</si>
  <si>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</si>
  <si>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</si>
  <si>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</si>
  <si>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</si>
  <si>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</si>
  <si>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</si>
  <si>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</si>
  <si>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</si>
  <si>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</si>
  <si>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</si>
  <si>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</si>
  <si>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</si>
  <si>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</si>
  <si>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</si>
  <si>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</si>
  <si>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</si>
  <si>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</si>
  <si>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</si>
  <si>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</si>
  <si>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</si>
  <si>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</si>
  <si>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</si>
  <si>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</si>
  <si>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</si>
  <si>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</si>
  <si>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</si>
  <si>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</si>
  <si>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</si>
  <si>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</si>
  <si>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</si>
  <si>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</si>
  <si>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</si>
  <si>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</si>
  <si>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</si>
  <si>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</si>
  <si>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</si>
  <si>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</si>
  <si>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</si>
  <si>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</si>
  <si>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</si>
  <si>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</si>
  <si>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</si>
  <si>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</si>
  <si>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</si>
  <si>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</si>
  <si>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</si>
  <si>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</si>
  <si>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</si>
  <si>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</si>
  <si>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</si>
  <si>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</si>
  <si>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</si>
  <si>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</si>
  <si>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</si>
  <si>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</si>
  <si>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</si>
  <si>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</si>
  <si>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</si>
  <si>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</si>
  <si>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</si>
  <si>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</si>
  <si>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</si>
  <si>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</si>
  <si>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</si>
  <si>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</si>
  <si>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</si>
  <si>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</si>
  <si>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</si>
  <si>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</si>
  <si>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</si>
  <si>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</si>
  <si>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</si>
  <si>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</si>
  <si>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</si>
  <si>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</si>
  <si>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</si>
  <si>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</si>
  <si>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</si>
  <si>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</si>
  <si>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</si>
  <si>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</si>
  <si>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</si>
  <si>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</si>
  <si>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</si>
  <si>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</si>
  <si>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</si>
  <si>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</si>
  <si>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</si>
  <si>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</si>
  <si>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</si>
  <si>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</si>
  <si>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</si>
  <si>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</si>
  <si>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</si>
  <si>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</si>
  <si>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</si>
  <si>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</si>
  <si>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</si>
  <si>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</si>
  <si>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</si>
  <si>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</si>
  <si>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</si>
  <si>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</si>
  <si>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</si>
  <si>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</si>
  <si>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</si>
  <si>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</si>
  <si>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</si>
  <si>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</si>
  <si>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</si>
  <si>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</si>
  <si>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</si>
  <si>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</si>
  <si>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</si>
  <si>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</si>
  <si>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</si>
  <si>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</si>
  <si>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</si>
  <si>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</si>
  <si>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</si>
  <si>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</si>
  <si>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</si>
  <si>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</si>
  <si>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</si>
  <si>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</si>
  <si>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</si>
  <si>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</si>
  <si>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</si>
  <si>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</si>
  <si>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</si>
  <si>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</si>
  <si>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</si>
  <si>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</si>
  <si>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</si>
  <si>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</si>
  <si>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</si>
  <si>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</si>
  <si>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</si>
  <si>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</si>
  <si>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</si>
  <si>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</si>
  <si>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</si>
  <si>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</si>
  <si>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</si>
  <si>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</si>
  <si>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</si>
  <si>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</si>
  <si>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</si>
  <si>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</si>
  <si>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</si>
  <si>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</si>
  <si>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</si>
  <si>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</si>
  <si>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</si>
  <si>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</si>
  <si>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</si>
  <si>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</si>
  <si>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</si>
  <si>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</si>
  <si>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</si>
  <si>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</si>
  <si>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</si>
  <si>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</si>
  <si>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</si>
  <si>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</si>
  <si>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</si>
  <si>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</si>
  <si>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</si>
  <si>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</si>
  <si>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</si>
  <si>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</si>
  <si>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</si>
  <si>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</si>
  <si>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</si>
  <si>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</si>
  <si>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</si>
  <si>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</si>
  <si>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</si>
  <si>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</si>
  <si>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</si>
  <si>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</si>
  <si>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</si>
  <si>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</si>
  <si>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</si>
  <si>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</si>
  <si>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</si>
  <si>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</si>
  <si>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</si>
  <si>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</si>
  <si>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</si>
  <si>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</si>
  <si>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</si>
  <si>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</si>
  <si>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</si>
  <si>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</si>
  <si>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</si>
  <si>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</si>
  <si>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</si>
  <si>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</si>
  <si>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</si>
  <si>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</si>
  <si>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</si>
  <si>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</si>
  <si>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</si>
  <si>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</si>
  <si>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</si>
  <si>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</si>
  <si>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</si>
  <si>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</si>
  <si>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</si>
  <si>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</si>
  <si>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</si>
  <si>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</si>
  <si>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</si>
  <si>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</si>
  <si>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</si>
  <si>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</si>
  <si>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</si>
  <si>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</si>
  <si>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</si>
  <si>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</si>
  <si>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</si>
  <si>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</si>
  <si>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</si>
  <si>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</si>
  <si>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</si>
  <si>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</si>
  <si>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</si>
  <si>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</si>
  <si>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</si>
  <si>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</si>
  <si>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</si>
  <si>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</si>
  <si>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</si>
  <si>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</si>
  <si>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</si>
  <si>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</si>
  <si>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</si>
  <si>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</si>
  <si>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</si>
  <si>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</si>
  <si>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</si>
  <si>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</si>
  <si>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</si>
  <si>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</si>
  <si>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</si>
  <si>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</si>
  <si>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</si>
  <si>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</si>
  <si>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</si>
  <si>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</si>
  <si>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</si>
  <si>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</si>
  <si>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</si>
  <si>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</si>
  <si>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</si>
  <si>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</si>
  <si>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</si>
  <si>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</si>
  <si>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</si>
  <si>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</si>
  <si>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</si>
  <si>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</si>
  <si>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</si>
  <si>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</si>
  <si>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</si>
  <si>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</si>
  <si>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</si>
  <si>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</si>
  <si>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</si>
  <si>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</si>
  <si>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</si>
  <si>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</si>
  <si>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</si>
  <si>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</si>
  <si>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</si>
  <si>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</si>
  <si>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</si>
  <si>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</si>
  <si>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</si>
  <si>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</si>
  <si>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</si>
  <si>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</si>
  <si>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</si>
  <si>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</si>
  <si>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</si>
  <si>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</si>
  <si>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</si>
  <si>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</si>
  <si>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</si>
  <si>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</si>
  <si>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</si>
  <si>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</si>
  <si>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</si>
  <si>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</si>
  <si>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</si>
  <si>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</si>
  <si>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</si>
  <si>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</si>
  <si>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</si>
  <si>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</si>
  <si>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</si>
  <si>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</si>
  <si>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</si>
  <si>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</si>
  <si>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</si>
  <si>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</si>
  <si>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</si>
  <si>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</si>
  <si>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</si>
  <si>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</si>
  <si>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</si>
  <si>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</si>
  <si>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</si>
  <si>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</si>
  <si>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</si>
  <si>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</si>
  <si>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</si>
  <si>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</si>
  <si>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</si>
  <si>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</si>
  <si>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</si>
  <si>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</si>
  <si>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</si>
  <si>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</si>
  <si>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</si>
  <si>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</si>
  <si>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</si>
  <si>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</si>
  <si>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</si>
  <si>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</si>
  <si>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</si>
  <si>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</si>
  <si>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</si>
  <si>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</si>
  <si>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</si>
  <si>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</si>
  <si>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</si>
  <si>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</si>
  <si>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</si>
  <si>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</si>
  <si>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</si>
  <si>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</si>
  <si>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</si>
  <si>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</si>
  <si>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</si>
  <si>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</si>
  <si>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</si>
  <si>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</si>
  <si>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</si>
  <si>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</si>
  <si>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</si>
  <si>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</si>
  <si>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</si>
  <si>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</si>
  <si>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</si>
  <si>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</si>
  <si>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</si>
  <si>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</si>
  <si>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</si>
  <si>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</si>
  <si>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</si>
  <si>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</si>
  <si>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</si>
  <si>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</si>
  <si>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</si>
  <si>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</si>
  <si>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</si>
  <si>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</si>
  <si>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</si>
  <si>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</si>
  <si>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</si>
  <si>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</si>
  <si>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</si>
  <si>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</si>
  <si>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</si>
  <si>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</si>
  <si>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</si>
  <si>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</si>
  <si>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</si>
  <si>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</si>
  <si>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</si>
  <si>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</si>
  <si>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</si>
  <si>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</si>
  <si>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</si>
  <si>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</si>
  <si>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</si>
  <si>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</si>
  <si>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</si>
  <si>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</si>
  <si>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</si>
  <si>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</si>
  <si>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</si>
  <si>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</si>
  <si>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</si>
  <si>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</si>
  <si>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</si>
  <si>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</si>
  <si>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</si>
  <si>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</si>
  <si>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</si>
  <si>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</si>
  <si>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</si>
  <si>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</si>
  <si>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</si>
  <si>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</si>
  <si>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</si>
  <si>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</si>
  <si>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</si>
  <si>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</si>
  <si>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</si>
  <si>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</si>
  <si>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</si>
  <si>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</si>
  <si>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</si>
  <si>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</si>
  <si>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</si>
  <si>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</si>
  <si>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</si>
  <si>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</si>
  <si>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</si>
  <si>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</si>
  <si>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</si>
  <si>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</si>
  <si>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</si>
  <si>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</si>
  <si>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</si>
  <si>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</si>
  <si>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</si>
  <si>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</si>
  <si>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</si>
  <si>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</si>
  <si>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</si>
  <si>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</si>
  <si>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</si>
  <si>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</si>
  <si>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</si>
  <si>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</si>
  <si>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</si>
  <si>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</si>
  <si>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</si>
  <si>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</si>
  <si>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</si>
  <si>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</si>
  <si>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</si>
  <si>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</si>
  <si>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</si>
  <si>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</si>
  <si>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</si>
  <si>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</si>
  <si>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</si>
  <si>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</si>
  <si>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</si>
  <si>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</si>
  <si>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</si>
  <si>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</si>
  <si>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</si>
  <si>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</si>
  <si>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</si>
  <si>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</si>
  <si>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</si>
  <si>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</si>
  <si>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</si>
  <si>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</si>
  <si>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</si>
  <si>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</si>
  <si>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</si>
  <si>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</si>
  <si>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</si>
  <si>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</si>
  <si>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</si>
  <si>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</si>
  <si>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</si>
  <si>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</si>
  <si>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</si>
  <si>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</si>
  <si>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</si>
  <si>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</si>
  <si>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</si>
  <si>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</si>
  <si>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</si>
  <si>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</si>
  <si>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</si>
  <si>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</si>
  <si>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</si>
  <si>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</si>
  <si>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</si>
  <si>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</si>
  <si>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</si>
  <si>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</si>
  <si>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</si>
  <si>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</si>
  <si>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</si>
  <si>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</si>
  <si>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</si>
  <si>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</si>
  <si>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</si>
  <si>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</si>
  <si>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</si>
  <si>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</si>
  <si>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</si>
  <si>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</si>
  <si>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</si>
  <si>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</si>
  <si>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</si>
  <si>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</si>
  <si>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</si>
  <si>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</si>
  <si>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</si>
  <si>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</si>
  <si>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</si>
  <si>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</si>
  <si>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</si>
  <si>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</si>
  <si>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</si>
  <si>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</si>
  <si>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</si>
  <si>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</si>
  <si>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</si>
  <si>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</si>
  <si>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</si>
  <si>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</si>
  <si>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</si>
  <si>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</si>
  <si>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</si>
  <si>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</si>
  <si>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</si>
  <si>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</si>
  <si>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</si>
  <si>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</si>
  <si>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</si>
  <si>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</si>
  <si>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</si>
  <si>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</si>
  <si>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</si>
  <si>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</si>
  <si>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</si>
  <si>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</si>
  <si>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</si>
  <si>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</si>
  <si>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</si>
  <si>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</si>
  <si>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</si>
  <si>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</si>
  <si>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</si>
  <si>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</si>
  <si>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</si>
  <si>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</si>
  <si>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</si>
  <si>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</si>
  <si>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</si>
  <si>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</si>
  <si>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</si>
  <si>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</si>
  <si>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</si>
  <si>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</si>
  <si>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</si>
  <si>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</si>
  <si>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</si>
  <si>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</si>
  <si>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</si>
  <si>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</si>
  <si>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</si>
  <si>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</si>
  <si>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</si>
  <si>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</si>
  <si>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</si>
  <si>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</si>
  <si>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</si>
  <si>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</si>
  <si>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</si>
  <si>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</si>
  <si>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</si>
  <si>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</si>
  <si>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</si>
  <si>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</si>
  <si>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</si>
  <si>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</si>
  <si>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</si>
  <si>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</si>
  <si>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</si>
  <si>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</si>
  <si>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</si>
  <si>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</si>
  <si>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</si>
  <si>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</si>
  <si>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</si>
  <si>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</si>
  <si>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</si>
  <si>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</si>
  <si>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</si>
  <si>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</si>
  <si>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</si>
  <si>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</si>
  <si>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</si>
  <si>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</si>
  <si>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</si>
  <si>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</si>
  <si>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</si>
  <si>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</si>
  <si>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</si>
  <si>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</si>
  <si>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</si>
  <si>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</si>
  <si>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</si>
  <si>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</si>
  <si>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</si>
  <si>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</si>
  <si>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</si>
  <si>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</si>
  <si>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</si>
  <si>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</si>
  <si>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</si>
  <si>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</si>
  <si>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</si>
  <si>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</si>
  <si>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</si>
  <si>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</si>
  <si>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</si>
  <si>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</si>
  <si>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</si>
  <si>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</si>
  <si>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</si>
  <si>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</si>
  <si>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</si>
  <si>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</si>
  <si>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</si>
  <si>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</si>
  <si>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</si>
  <si>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</si>
  <si>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</si>
  <si>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</si>
  <si>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</si>
  <si>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</si>
  <si>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</si>
  <si>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</si>
  <si>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</si>
  <si>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</si>
  <si>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</si>
  <si>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</si>
  <si>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</si>
  <si>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</si>
  <si>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</si>
  <si>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</si>
  <si>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</si>
  <si>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</si>
  <si>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</si>
  <si>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</si>
  <si>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</si>
  <si>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</si>
  <si>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</si>
  <si>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</si>
  <si>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</si>
  <si>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</si>
  <si>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</si>
  <si>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</si>
  <si>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</si>
  <si>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</si>
  <si>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</si>
  <si>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</si>
  <si>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</si>
  <si>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</si>
  <si>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</si>
  <si>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</si>
  <si>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</si>
  <si>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</si>
  <si>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</si>
  <si>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</si>
  <si>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</si>
  <si>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</si>
  <si>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</si>
  <si>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</si>
  <si>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</si>
  <si>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</si>
  <si>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</si>
  <si>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</si>
  <si>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</si>
  <si>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</si>
  <si>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</si>
  <si>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</si>
  <si>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</si>
  <si>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</si>
  <si>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</si>
  <si>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</si>
  <si>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</si>
  <si>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</si>
  <si>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</si>
  <si>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</si>
  <si>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</si>
  <si>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</si>
  <si>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</si>
  <si>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</si>
  <si>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</si>
  <si>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</si>
  <si>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</si>
  <si>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</si>
  <si>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</si>
  <si>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</si>
  <si>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</si>
  <si>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</si>
  <si>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</si>
  <si>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</si>
  <si>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</si>
  <si>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</si>
  <si>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</si>
  <si>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</si>
  <si>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</si>
  <si>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</si>
  <si>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</si>
  <si>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</si>
  <si>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</si>
  <si>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</si>
  <si>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</si>
  <si>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</si>
  <si>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</si>
  <si>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</si>
  <si>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</si>
  <si>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</si>
  <si>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</si>
  <si>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</si>
  <si>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</si>
  <si>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</si>
  <si>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</si>
  <si>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</si>
  <si>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</si>
  <si>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</si>
  <si>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</si>
  <si>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</si>
  <si>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</si>
  <si>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</si>
  <si>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</si>
  <si>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</si>
  <si>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</si>
  <si>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</si>
  <si>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</si>
  <si>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</si>
  <si>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</si>
  <si>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</si>
  <si>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</si>
  <si>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</si>
  <si>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</si>
  <si>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</si>
  <si>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</si>
  <si>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</si>
  <si>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</si>
  <si>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</si>
  <si>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</si>
  <si>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</si>
  <si>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</si>
  <si>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</si>
  <si>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</si>
  <si>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</si>
  <si>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</si>
  <si>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</si>
  <si>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</si>
  <si>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</si>
  <si>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</si>
  <si>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</si>
  <si>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</si>
  <si>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</si>
  <si>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</si>
  <si>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</si>
  <si>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</si>
  <si>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</si>
  <si>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</si>
  <si>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</si>
  <si>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</si>
  <si>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</si>
  <si>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</si>
  <si>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</si>
  <si>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</si>
  <si>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</si>
  <si>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</si>
  <si>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</si>
  <si>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</si>
  <si>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</si>
  <si>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</si>
  <si>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</si>
  <si>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</si>
  <si>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</si>
  <si>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</si>
  <si>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</si>
  <si>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</si>
  <si>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</si>
  <si>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</si>
  <si>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</si>
  <si>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</si>
  <si>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</si>
  <si>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</si>
  <si>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</si>
  <si>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</si>
  <si>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</si>
  <si>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</si>
  <si>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</si>
  <si>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</si>
  <si>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</si>
  <si>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</si>
  <si>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</si>
  <si>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</si>
  <si>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</si>
  <si>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</si>
  <si>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</si>
  <si>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</si>
  <si>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</si>
  <si>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</si>
  <si>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</si>
  <si>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</si>
  <si>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</si>
  <si>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</si>
  <si>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</si>
  <si>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</si>
  <si>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</si>
  <si>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</si>
  <si>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</si>
  <si>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</si>
  <si>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</si>
  <si>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</si>
  <si>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</si>
  <si>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</si>
  <si>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</si>
  <si>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</si>
  <si>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</si>
  <si>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</si>
  <si>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</si>
  <si>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</si>
  <si>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</si>
  <si>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</si>
  <si>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</si>
  <si>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</si>
  <si>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</si>
  <si>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</si>
  <si>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</si>
  <si>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</si>
  <si>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</si>
  <si>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</si>
  <si>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</si>
  <si>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</si>
  <si>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</si>
  <si>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</si>
  <si>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</si>
  <si>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</si>
  <si>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</si>
  <si>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</si>
  <si>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</si>
  <si>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</si>
  <si>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</si>
  <si>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</si>
  <si>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</si>
  <si>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</si>
  <si>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</si>
  <si>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</si>
  <si>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</si>
  <si>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</si>
  <si>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</si>
  <si>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</si>
  <si>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</si>
  <si>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</si>
  <si>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</si>
  <si>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</si>
  <si>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</si>
  <si>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</si>
  <si>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</si>
  <si>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</si>
  <si>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</si>
  <si>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</si>
  <si>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</si>
  <si>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</si>
  <si>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</si>
  <si>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</si>
  <si>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</si>
  <si>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</si>
  <si>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</si>
  <si>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</si>
  <si>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</si>
  <si>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</si>
  <si>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</si>
  <si>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</si>
  <si>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</si>
  <si>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</si>
  <si>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</si>
  <si>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</si>
  <si>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</si>
  <si>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</si>
  <si>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</si>
  <si>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</si>
  <si>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</si>
  <si>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</si>
  <si>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</si>
  <si>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</si>
  <si>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</si>
  <si>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</si>
  <si>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</si>
  <si>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</si>
  <si>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</si>
  <si>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</si>
  <si>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</si>
  <si>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</si>
  <si>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</si>
  <si>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</si>
  <si>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</si>
  <si>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</si>
  <si>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</si>
  <si>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</si>
  <si>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</si>
  <si>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</si>
  <si>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</si>
  <si>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</si>
  <si>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</si>
  <si>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</si>
  <si>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</si>
  <si>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</si>
  <si>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</si>
  <si>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</si>
  <si>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</si>
  <si>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</si>
  <si>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</si>
  <si>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</si>
  <si>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</si>
  <si>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</si>
  <si>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</si>
  <si>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</si>
  <si>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</si>
  <si>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</si>
  <si>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</si>
  <si>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</si>
  <si>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</si>
  <si>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</si>
  <si>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</si>
  <si>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</si>
  <si>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</si>
  <si>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</si>
  <si>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</si>
  <si>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</si>
  <si>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</si>
  <si>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</si>
  <si>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</si>
  <si>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</si>
  <si>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</si>
  <si>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</si>
  <si>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</si>
  <si>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</si>
  <si>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</si>
  <si>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</si>
  <si>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</si>
  <si>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</si>
  <si>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</si>
  <si>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</si>
  <si>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</si>
  <si>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</si>
  <si>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</si>
  <si>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</si>
  <si>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</si>
  <si>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</si>
  <si>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</si>
  <si>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</si>
  <si>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</si>
  <si>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</si>
  <si>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</si>
  <si>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</si>
  <si>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</si>
  <si>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</si>
  <si>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</si>
  <si>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</si>
  <si>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</si>
  <si>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</si>
  <si>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</si>
  <si>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</si>
  <si>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</si>
  <si>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</si>
  <si>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</si>
  <si>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</si>
  <si>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</si>
  <si>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</si>
  <si>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</si>
  <si>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</si>
  <si>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</si>
  <si>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</si>
  <si>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</si>
  <si>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</si>
  <si>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</si>
  <si>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</si>
  <si>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</si>
  <si>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</si>
  <si>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</si>
  <si>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</si>
  <si>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</si>
  <si>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</si>
  <si>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</si>
  <si>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</si>
  <si>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</si>
  <si>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</si>
  <si>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</si>
  <si>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</si>
  <si>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</si>
  <si>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</si>
  <si>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</si>
  <si>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</si>
  <si>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</si>
  <si>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</si>
  <si>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</si>
  <si>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</si>
  <si>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</si>
  <si>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</si>
  <si>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</si>
  <si>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</si>
  <si>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</si>
  <si>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</si>
  <si>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</si>
  <si>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</si>
  <si>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</si>
  <si>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</si>
  <si>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</si>
  <si>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</si>
  <si>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</si>
  <si>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</si>
  <si>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</si>
  <si>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</si>
  <si>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</si>
  <si>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</si>
  <si>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</si>
  <si>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</si>
  <si>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</si>
  <si>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</si>
  <si>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</si>
  <si>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</si>
  <si>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</si>
  <si>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</si>
  <si>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</si>
  <si>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</si>
  <si>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</si>
  <si>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</si>
  <si>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</si>
  <si>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</si>
  <si>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</si>
  <si>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</si>
  <si>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</si>
  <si>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</si>
  <si>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</si>
  <si>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</si>
  <si>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</si>
  <si>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</si>
  <si>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</si>
  <si>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</si>
  <si>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</si>
  <si>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</si>
  <si>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</si>
  <si>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</si>
  <si>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</si>
  <si>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</si>
  <si>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</si>
  <si>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</si>
  <si>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</si>
  <si>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</si>
  <si>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</si>
  <si>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</si>
  <si>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</si>
  <si>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</si>
  <si>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</si>
  <si>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</si>
  <si>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</si>
  <si>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</si>
  <si>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</si>
  <si>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</si>
  <si>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</si>
  <si>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</si>
  <si>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</si>
  <si>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</si>
  <si>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</si>
  <si>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</si>
  <si>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</si>
  <si>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</si>
  <si>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</si>
  <si>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</si>
  <si>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</si>
  <si>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</si>
  <si>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</si>
  <si>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</si>
  <si>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</si>
  <si>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</si>
  <si>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</si>
  <si>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</si>
  <si>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</si>
  <si>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</si>
  <si>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</si>
  <si>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</si>
  <si>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</si>
  <si>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</si>
  <si>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</si>
  <si>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</si>
  <si>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</si>
  <si>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</si>
  <si>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</si>
  <si>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</si>
  <si>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</si>
  <si>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</si>
  <si>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</si>
  <si>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</si>
  <si>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</si>
  <si>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</si>
  <si>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</si>
  <si>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</si>
  <si>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</si>
  <si>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</si>
  <si>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</si>
  <si>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</si>
  <si>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</si>
  <si>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</si>
  <si>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</si>
  <si>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</si>
  <si>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</si>
  <si>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</si>
  <si>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</si>
  <si>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</si>
  <si>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</si>
  <si>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</si>
  <si>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</si>
  <si>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</si>
  <si>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</si>
  <si>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</si>
  <si>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</si>
  <si>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</si>
  <si>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</si>
  <si>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</si>
  <si>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</si>
  <si>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</si>
  <si>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</si>
  <si>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</si>
  <si>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</si>
  <si>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</si>
  <si>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</si>
  <si>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</si>
  <si>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</si>
  <si>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</si>
  <si>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</si>
  <si>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</si>
  <si>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</si>
  <si>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</si>
  <si>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</si>
  <si>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</si>
  <si>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</si>
  <si>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</si>
  <si>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</si>
  <si>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</si>
  <si>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</si>
  <si>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</si>
  <si>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</si>
  <si>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</si>
  <si>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</si>
  <si>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</si>
  <si>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</si>
  <si>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</si>
  <si>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</si>
  <si>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</si>
  <si>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</si>
  <si>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</si>
  <si>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</si>
  <si>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</si>
  <si>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</si>
  <si>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</si>
  <si>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</si>
  <si>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</si>
  <si>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</si>
  <si>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</si>
  <si>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</si>
  <si>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</si>
  <si>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</si>
  <si>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</si>
  <si>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</si>
  <si>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</si>
  <si>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</si>
  <si>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</si>
  <si>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</si>
  <si>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</si>
  <si>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</si>
  <si>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</si>
  <si>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</si>
  <si>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</si>
  <si>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</si>
  <si>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</si>
  <si>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</si>
  <si>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</si>
  <si>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</si>
  <si>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</si>
  <si>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</si>
  <si>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</si>
  <si>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</si>
  <si>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</si>
  <si>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</si>
  <si>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</si>
  <si>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</si>
  <si>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</si>
  <si>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</si>
  <si>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</si>
  <si>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</si>
  <si>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</si>
  <si>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</si>
  <si>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</si>
  <si>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</si>
  <si>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</si>
  <si>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</si>
  <si>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</si>
  <si>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</si>
  <si>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</si>
  <si>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</si>
  <si>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</si>
  <si>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</si>
  <si>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</si>
  <si>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</si>
  <si>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</si>
  <si>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</si>
  <si>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</si>
  <si>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</si>
  <si>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</si>
  <si>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</si>
  <si>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</si>
  <si>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</si>
  <si>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</si>
  <si>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</si>
  <si>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</si>
  <si>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</si>
  <si>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</si>
  <si>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</si>
  <si>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</si>
  <si>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</si>
  <si>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</si>
  <si>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</si>
  <si>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</si>
  <si>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</si>
  <si>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</si>
  <si>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</si>
  <si>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</si>
  <si>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</si>
  <si>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</si>
  <si>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</si>
  <si>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</si>
  <si>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</si>
  <si>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</si>
  <si>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</si>
  <si>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</si>
  <si>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</si>
  <si>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</si>
  <si>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</si>
  <si>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</si>
  <si>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</si>
  <si>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</si>
  <si>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</si>
  <si>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</si>
  <si>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</si>
  <si>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</si>
  <si>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</si>
  <si>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</si>
  <si>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</si>
  <si>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</si>
  <si>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</si>
  <si>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</si>
  <si>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</si>
  <si>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</si>
  <si>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</si>
  <si>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</si>
  <si>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</si>
  <si>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</si>
  <si>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</si>
  <si>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</si>
  <si>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</si>
  <si>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</si>
  <si>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</si>
  <si>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</si>
  <si>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</si>
  <si>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</si>
  <si>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</si>
  <si>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</si>
  <si>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</si>
  <si>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</si>
  <si>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</si>
  <si>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</si>
  <si>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</si>
  <si>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</si>
  <si>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</si>
  <si>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</si>
  <si>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</si>
  <si>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</si>
  <si>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</si>
  <si>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</si>
  <si>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</si>
  <si>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</si>
  <si>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</si>
  <si>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</si>
  <si>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</si>
  <si>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</si>
  <si>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</si>
  <si>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</si>
  <si>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</si>
  <si>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</si>
  <si>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</si>
  <si>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</si>
  <si>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</si>
  <si>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</si>
  <si>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</si>
  <si>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</si>
  <si>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</si>
  <si>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</si>
  <si>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</si>
  <si>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</si>
  <si>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</si>
  <si>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</si>
  <si>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</si>
  <si>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</si>
  <si>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</si>
  <si>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</si>
  <si>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</si>
  <si>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</si>
  <si>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</si>
  <si>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</si>
  <si>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</si>
  <si>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</si>
  <si>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</si>
  <si>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</si>
  <si>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</si>
  <si>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</si>
  <si>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</si>
  <si>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</si>
  <si>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</si>
  <si>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</si>
  <si>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</si>
  <si>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</si>
  <si>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</si>
  <si>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</si>
  <si>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</si>
  <si>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</si>
  <si>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</si>
  <si>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</si>
  <si>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</si>
  <si>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</si>
  <si>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</si>
  <si>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</si>
  <si>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</si>
  <si>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</si>
  <si>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</si>
  <si>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</si>
  <si>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</si>
  <si>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</si>
  <si>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</si>
  <si>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</si>
  <si>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</si>
  <si>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</si>
  <si>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</si>
  <si>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</si>
  <si>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</si>
  <si>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</si>
  <si>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</si>
  <si>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</si>
  <si>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</si>
  <si>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</si>
  <si>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</si>
  <si>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</si>
  <si>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</si>
  <si>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</si>
  <si>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</si>
  <si>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</si>
  <si>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</si>
  <si>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</si>
  <si>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</si>
  <si>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</si>
  <si>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</si>
  <si>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</si>
  <si>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</si>
  <si>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</si>
  <si>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</si>
  <si>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</si>
  <si>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</si>
  <si>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</si>
  <si>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</si>
  <si>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</si>
  <si>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</si>
  <si>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</si>
  <si>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</si>
  <si>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</si>
  <si>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</si>
  <si>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</si>
  <si>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</si>
  <si>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</si>
  <si>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</si>
  <si>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</si>
  <si>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</si>
  <si>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</si>
  <si>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</si>
  <si>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</si>
  <si>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</si>
  <si>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</si>
  <si>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</si>
  <si>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</si>
  <si>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</si>
  <si>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</si>
  <si>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</si>
  <si>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</si>
  <si>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</si>
  <si>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</si>
  <si>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</si>
  <si>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</si>
  <si>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</si>
  <si>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</si>
  <si>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</si>
  <si>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</si>
  <si>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</si>
  <si>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</si>
  <si>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</si>
  <si>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</si>
  <si>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</si>
  <si>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</si>
  <si>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</si>
  <si>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</si>
  <si>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</si>
  <si>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</si>
  <si>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</si>
  <si>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</si>
  <si>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</si>
  <si>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</si>
  <si>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</si>
  <si>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</si>
  <si>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</si>
  <si>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</si>
  <si>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</si>
  <si>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</si>
  <si>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</si>
  <si>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</si>
  <si>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</si>
  <si>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</si>
  <si>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</si>
  <si>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</si>
  <si>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</si>
  <si>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</si>
  <si>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</si>
  <si>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</si>
  <si>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</si>
  <si>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</si>
  <si>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</si>
  <si>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</si>
  <si>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</si>
  <si>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</si>
  <si>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</si>
  <si>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</si>
  <si>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</si>
  <si>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</si>
  <si>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</si>
  <si>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</si>
  <si>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</si>
  <si>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</si>
  <si>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</si>
  <si>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</si>
  <si>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</si>
  <si>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</si>
  <si>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</si>
  <si>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</si>
  <si>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</si>
  <si>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</si>
  <si>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</si>
  <si>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</si>
  <si>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</si>
  <si>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</si>
  <si>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</si>
  <si>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</si>
  <si>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</si>
  <si>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</si>
  <si>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</si>
  <si>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</si>
  <si>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</si>
  <si>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</si>
  <si>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</si>
  <si>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</si>
  <si>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</si>
  <si>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</si>
  <si>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</si>
  <si>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</si>
  <si>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</si>
  <si>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</si>
  <si>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</si>
  <si>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</si>
  <si>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</si>
  <si>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</si>
  <si>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</si>
  <si>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</si>
  <si>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</si>
  <si>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</si>
  <si>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</si>
  <si>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</si>
  <si>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</si>
  <si>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</si>
  <si>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</si>
  <si>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</si>
  <si>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</si>
  <si>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</si>
  <si>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</si>
  <si>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</si>
  <si>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</si>
  <si>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</si>
  <si>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</si>
  <si>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</si>
  <si>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</si>
  <si>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</si>
  <si>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</si>
  <si>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</si>
  <si>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</si>
  <si>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</si>
  <si>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</si>
  <si>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</si>
  <si>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</si>
  <si>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</si>
  <si>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</si>
  <si>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</si>
  <si>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</si>
  <si>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</si>
  <si>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</si>
  <si>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</si>
  <si>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</si>
  <si>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</si>
  <si>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</si>
  <si>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</si>
  <si>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</si>
  <si>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</si>
  <si>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</si>
  <si>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</si>
  <si>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</si>
  <si>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</si>
  <si>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</si>
  <si>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</si>
  <si>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</si>
  <si>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</si>
  <si>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</si>
  <si>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</si>
  <si>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</si>
  <si>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</si>
  <si>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</si>
  <si>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</si>
  <si>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</si>
  <si>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</si>
  <si>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</si>
  <si>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</si>
  <si>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</si>
  <si>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</si>
  <si>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</si>
  <si>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</si>
  <si>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</si>
  <si>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</si>
  <si>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</si>
  <si>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</si>
  <si>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</si>
  <si>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</si>
  <si>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</si>
  <si>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</si>
  <si>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</si>
  <si>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</si>
  <si>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</si>
  <si>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</si>
  <si>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</si>
  <si>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</si>
  <si>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</si>
  <si>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</si>
  <si>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</si>
  <si>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</si>
  <si>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</si>
  <si>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</si>
  <si>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</si>
  <si>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</si>
  <si>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</si>
  <si>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</si>
  <si>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</si>
  <si>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</si>
  <si>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</si>
  <si>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</si>
  <si>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</si>
  <si>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</si>
  <si>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</si>
  <si>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</si>
  <si>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</si>
  <si>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</si>
  <si>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</si>
  <si>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</si>
  <si>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</si>
  <si>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</si>
  <si>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</si>
  <si>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</si>
  <si>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</si>
  <si>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</si>
  <si>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</si>
  <si>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</si>
  <si>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</si>
  <si>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</si>
  <si>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</si>
  <si>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</si>
  <si>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</si>
  <si>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</si>
  <si>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</si>
  <si>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</si>
  <si>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</si>
  <si>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</si>
  <si>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</si>
  <si>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</si>
  <si>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</si>
  <si>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</si>
  <si>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</si>
  <si>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</si>
  <si>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</si>
  <si>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</si>
  <si>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</si>
  <si>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</si>
  <si>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</si>
  <si>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</si>
  <si>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</si>
  <si>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</si>
  <si>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</si>
  <si>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</si>
  <si>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</si>
  <si>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</si>
  <si>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</si>
  <si>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</si>
  <si>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</si>
  <si>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</si>
  <si>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</si>
  <si>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</si>
  <si>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</si>
  <si>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</si>
  <si>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</si>
  <si>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</si>
  <si>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</si>
  <si>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</si>
  <si>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</si>
  <si>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</si>
  <si>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</si>
  <si>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</si>
  <si>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</si>
  <si>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</si>
  <si>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</si>
  <si>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</si>
  <si>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</si>
  <si>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</si>
  <si>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</si>
  <si>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</si>
  <si>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</si>
  <si>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</si>
  <si>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</si>
  <si>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</si>
  <si>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</si>
  <si>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</si>
  <si>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</si>
  <si>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</si>
  <si>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</si>
  <si>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</si>
  <si>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</si>
  <si>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</si>
  <si>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</si>
  <si>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</si>
  <si>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</si>
  <si>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</si>
  <si>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</si>
  <si>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</si>
  <si>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</si>
  <si>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</si>
  <si>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</si>
  <si>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</si>
  <si>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</si>
  <si>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</si>
  <si>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</si>
  <si>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</si>
  <si>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</si>
  <si>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</si>
  <si>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</si>
  <si>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</si>
  <si>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</si>
  <si>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</si>
  <si>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</si>
  <si>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</si>
  <si>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</si>
  <si>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</si>
  <si>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</si>
  <si>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</si>
  <si>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</si>
  <si>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</si>
  <si>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</si>
  <si>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</si>
  <si>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</si>
  <si>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</si>
  <si>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</si>
  <si>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</si>
  <si>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</si>
  <si>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</si>
  <si>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</si>
  <si>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</si>
  <si>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</si>
  <si>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</si>
  <si>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</si>
  <si>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</si>
  <si>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</si>
  <si>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</si>
  <si>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</si>
  <si>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</si>
  <si>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</si>
  <si>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</si>
  <si>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</si>
  <si>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</si>
  <si>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</si>
  <si>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</si>
  <si>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</si>
  <si>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</si>
  <si>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</si>
  <si>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</si>
  <si>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</si>
  <si>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</si>
  <si>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</si>
  <si>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</si>
  <si>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</si>
  <si>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</si>
  <si>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</si>
  <si>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</si>
  <si>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</si>
  <si>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</si>
  <si>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</si>
  <si>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</si>
  <si>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</si>
  <si>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</si>
  <si>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</si>
  <si>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</si>
  <si>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</si>
  <si>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</si>
  <si>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</si>
  <si>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</si>
  <si>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</si>
  <si>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</si>
  <si>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</si>
  <si>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</si>
  <si>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</si>
  <si>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</si>
  <si>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</si>
  <si>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</si>
  <si>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</si>
  <si>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</si>
  <si>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</si>
  <si>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</si>
  <si>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</si>
  <si>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</si>
  <si>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</si>
  <si>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</si>
  <si>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</si>
  <si>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</si>
  <si>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</si>
  <si>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</si>
  <si>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</si>
  <si>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</si>
  <si>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</si>
  <si>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</si>
  <si>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</si>
  <si>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</si>
  <si>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</si>
  <si>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</si>
  <si>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</si>
  <si>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</si>
  <si>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</si>
  <si>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</si>
  <si>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</si>
  <si>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</si>
  <si>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</si>
  <si>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</si>
  <si>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</si>
  <si>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</si>
  <si>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</si>
  <si>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</si>
  <si>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</si>
  <si>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</si>
  <si>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</si>
  <si>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</si>
  <si>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</si>
  <si>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</si>
  <si>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</si>
  <si>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</si>
  <si>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</si>
  <si>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</si>
  <si>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</si>
  <si>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</si>
  <si>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</si>
  <si>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</si>
  <si>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</si>
  <si>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</si>
  <si>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</si>
  <si>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</si>
  <si>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</si>
  <si>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</si>
  <si>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</si>
  <si>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</si>
  <si>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</si>
  <si>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</si>
  <si>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</si>
  <si>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</si>
  <si>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</si>
  <si>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</si>
  <si>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</si>
  <si>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</si>
  <si>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</si>
  <si>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</si>
  <si>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</si>
  <si>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</si>
  <si>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</si>
  <si>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</si>
  <si>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</si>
  <si>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</si>
  <si>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</si>
  <si>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</si>
  <si>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</si>
  <si>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</si>
  <si>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</si>
  <si>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</si>
  <si>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</si>
  <si>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</si>
  <si>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</si>
  <si>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</si>
  <si>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</si>
  <si>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</si>
  <si>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</si>
  <si>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</si>
  <si>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</si>
  <si>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</si>
  <si>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</si>
  <si>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</si>
  <si>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</si>
  <si>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</si>
  <si>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</si>
  <si>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</si>
  <si>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</si>
  <si>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</si>
  <si>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</si>
  <si>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</si>
  <si>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</si>
  <si>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</si>
  <si>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</si>
  <si>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</si>
  <si>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</si>
  <si>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</si>
  <si>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</si>
  <si>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</si>
  <si>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</si>
  <si>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</si>
  <si>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</si>
  <si>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</si>
  <si>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</si>
  <si>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</si>
  <si>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</si>
  <si>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</si>
  <si>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</si>
  <si>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</si>
  <si>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</si>
  <si>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</si>
  <si>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</si>
  <si>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</si>
  <si>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</si>
  <si>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</si>
  <si>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</si>
  <si>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</si>
  <si>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</si>
  <si>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</si>
  <si>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</si>
  <si>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</si>
  <si>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</si>
  <si>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</si>
  <si>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</si>
  <si>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</si>
  <si>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</si>
  <si>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</si>
  <si>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</si>
  <si>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</si>
  <si>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</si>
  <si>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</si>
  <si>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</si>
  <si>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</si>
  <si>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</si>
  <si>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</si>
  <si>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</si>
  <si>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</si>
  <si>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</si>
  <si>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</si>
  <si>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</si>
  <si>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</si>
  <si>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</si>
  <si>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</si>
  <si>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</si>
  <si>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</si>
  <si>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</si>
  <si>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</si>
  <si>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</si>
  <si>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</si>
  <si>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</si>
  <si>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</si>
  <si>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</si>
  <si>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</si>
  <si>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</si>
  <si>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</si>
  <si>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</si>
  <si>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</si>
  <si>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</si>
  <si>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</si>
  <si>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</si>
  <si>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</si>
  <si>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</si>
  <si>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</si>
  <si>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</si>
  <si>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</si>
  <si>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</si>
  <si>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</si>
  <si>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</si>
  <si>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</si>
  <si>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</si>
  <si>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</si>
  <si>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</si>
  <si>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</si>
  <si>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</si>
  <si>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</si>
  <si>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</si>
  <si>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</si>
  <si>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</si>
  <si>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</si>
  <si>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</si>
  <si>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</si>
  <si>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</si>
  <si>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</si>
  <si>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</si>
  <si>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</si>
  <si>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</si>
  <si>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</si>
  <si>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</si>
  <si>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</si>
  <si>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</si>
  <si>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</si>
  <si>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</si>
  <si>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</si>
  <si>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</si>
  <si>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</si>
  <si>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</si>
  <si>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</si>
  <si>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</si>
  <si>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</si>
  <si>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</si>
  <si>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</si>
  <si>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</si>
  <si>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</si>
  <si>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</si>
  <si>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</si>
  <si>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</si>
  <si>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</si>
  <si>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</si>
  <si>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</si>
  <si>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</si>
  <si>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</si>
  <si>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</si>
  <si>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</si>
  <si>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</si>
  <si>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</si>
  <si>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</si>
  <si>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</si>
  <si>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</si>
  <si>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</si>
  <si>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</si>
  <si>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</si>
  <si>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</si>
  <si>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</si>
  <si>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</si>
  <si>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</si>
  <si>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</si>
  <si>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</si>
  <si>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</si>
  <si>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</si>
  <si>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</si>
  <si>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</si>
  <si>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</si>
  <si>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</si>
  <si>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</si>
  <si>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</si>
  <si>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</si>
  <si>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</si>
  <si>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</si>
  <si>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</si>
  <si>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</si>
  <si>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</si>
  <si>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</si>
  <si>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</si>
  <si>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</si>
  <si>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</si>
  <si>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</si>
  <si>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</si>
  <si>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</si>
  <si>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</si>
  <si>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</si>
  <si>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</si>
  <si>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</si>
  <si>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</si>
  <si>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</si>
  <si>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</si>
  <si>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</si>
  <si>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</si>
  <si>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</si>
  <si>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</si>
  <si>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</si>
  <si>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</si>
  <si>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</si>
  <si>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</si>
  <si>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</si>
  <si>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</si>
  <si>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</si>
  <si>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</si>
  <si>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</si>
  <si>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</si>
  <si>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</si>
  <si>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</si>
  <si>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</si>
  <si>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</si>
  <si>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</si>
  <si>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</si>
  <si>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</si>
  <si>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</si>
  <si>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</si>
  <si>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</si>
  <si>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</si>
  <si>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</si>
  <si>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</si>
  <si>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</si>
  <si>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</si>
  <si>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</si>
  <si>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</si>
  <si>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</si>
  <si>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</si>
  <si>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</si>
  <si>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</si>
  <si>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</si>
  <si>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</si>
  <si>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</si>
  <si>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</si>
  <si>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</si>
  <si>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</si>
  <si>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</si>
  <si>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</si>
  <si>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</si>
  <si>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</si>
  <si>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</si>
  <si>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</si>
  <si>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</si>
  <si>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</si>
  <si>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</si>
  <si>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</si>
  <si>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</si>
  <si>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</si>
  <si>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</si>
  <si>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</si>
  <si>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</si>
  <si>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</si>
  <si>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</si>
  <si>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</si>
  <si>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</si>
  <si>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</si>
  <si>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</si>
  <si>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</si>
  <si>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</si>
  <si>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</si>
  <si>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</si>
  <si>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</si>
  <si>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</si>
  <si>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</si>
  <si>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</si>
  <si>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</si>
  <si>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</si>
  <si>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</si>
  <si>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</si>
  <si>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05097750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</si>
  <si>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</si>
  <si>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</si>
  <si>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</si>
  <si>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LA ROCHE</t>
  </si>
  <si>
    <t xml:space="preserve">NOM_PRELEV_DETERM</t>
  </si>
  <si>
    <t xml:space="preserve">AQUASCOP BIOLOGIE site de Monptellier</t>
  </si>
  <si>
    <t xml:space="preserve">LB_STATION</t>
  </si>
  <si>
    <t xml:space="preserve">LE RUISSEAU DE LA ROCHE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</si>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</sst>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716699</v>
      </c>
      <c r="G10" s="25"/>
      <c r="H10" s="25"/>
    </row>
    <row r="11" customFormat="false" ht="15" hidden="false" customHeight="false" outlineLevel="0" collapsed="false">
      <c r="A11" s="26" t="s">
        <v>5183</v>
      </c>
      <c r="B11" s="30" t="n">
        <v>44054</v>
      </c>
      <c r="D11" s="26" t="s">
        <v>5184</v>
      </c>
      <c r="E11" s="29" t="n">
        <v>6431513</v>
      </c>
      <c r="G11" s="25"/>
      <c r="H11" s="25"/>
    </row>
    <row r="12" customFormat="false" ht="15" hidden="false" customHeight="false" outlineLevel="0" collapsed="false">
      <c r="A12" s="26" t="s">
        <v>5185</v>
      </c>
      <c r="B12" s="29" t="s">
        <v>5186</v>
      </c>
      <c r="D12" s="26" t="s">
        <v>5187</v>
      </c>
      <c r="E12" s="29" t="n">
        <v>716659</v>
      </c>
      <c r="G12" s="25"/>
      <c r="H12" s="25"/>
    </row>
    <row r="13" customFormat="false" ht="17.25" hidden="false" customHeight="true" outlineLevel="0" collapsed="false">
      <c r="A13" s="12"/>
      <c r="B13" s="31"/>
      <c r="D13" s="26" t="s">
        <v>5188</v>
      </c>
      <c r="E13" s="29" t="n">
        <v>6431424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716699</v>
      </c>
    </row>
    <row r="18" customFormat="false" ht="15" hidden="false" customHeight="false" outlineLevel="0" collapsed="false">
      <c r="A18" s="36"/>
      <c r="B18" s="37" t="s">
        <v>5196</v>
      </c>
      <c r="C18" s="38" t="n">
        <f aca="false">E11</f>
        <v>6431513</v>
      </c>
    </row>
    <row r="19" customFormat="false" ht="15" hidden="false" customHeight="false" outlineLevel="0" collapsed="false">
      <c r="A19" s="33" t="s">
        <v>5197</v>
      </c>
      <c r="B19" s="39" t="n">
        <v>772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3.6</v>
      </c>
      <c r="C37" s="50"/>
      <c r="D37" s="55" t="s">
        <v>5219</v>
      </c>
      <c r="E37" s="34"/>
    </row>
    <row r="38" s="56" customFormat="true" ht="15" hidden="false" customHeight="true" outlineLevel="0" collapsed="false">
      <c r="A38" s="54" t="s">
        <v>5220</v>
      </c>
      <c r="B38" s="34" t="n">
        <v>1</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1</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t="n">
        <v>1</v>
      </c>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5</v>
      </c>
      <c r="C75" s="50"/>
      <c r="D75" s="26" t="s">
        <v>5251</v>
      </c>
      <c r="E75" s="62"/>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2209</v>
      </c>
      <c r="B97" s="79" t="str">
        <f aca="false">IF(A97="NEWCOD",IF(ISBLANK(G97),"renseigner le champ 'Nouveau taxon'",G97),VLOOKUP(A97,'Ref Taxo'!A:B,2,FALSE()))</f>
        <v>Hildenbrandia</v>
      </c>
      <c r="C97" s="80" t="n">
        <f aca="false">IF(A97="NEWCOD",IF(ISBLANK(H97),"NoCod",H97),VLOOKUP(A97,'Ref Taxo'!A:D,4,FALSE()))</f>
        <v>1157</v>
      </c>
      <c r="D97" s="81" t="n">
        <v>0.01</v>
      </c>
      <c r="E97" s="82"/>
      <c r="F97" s="82" t="s">
        <v>5274</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0.01</v>
      </c>
      <c r="E98" s="82"/>
      <c r="F98" s="82" t="s">
        <v>5274</v>
      </c>
      <c r="G98" s="85"/>
      <c r="H98" s="86"/>
    </row>
    <row r="99" customFormat="false" ht="15" hidden="false" customHeight="false" outlineLevel="0" collapsed="false">
      <c r="A99" s="78" t="s">
        <v>3314</v>
      </c>
      <c r="B99" s="79" t="str">
        <f aca="false">IF(A99="NEWCOD",IF(ISBLANK(G99),"renseigner le champ 'Nouveau taxon'",G99),VLOOKUP(A99,'Ref Taxo'!A:B,2,FALSE()))</f>
        <v>Paralemanea </v>
      </c>
      <c r="C99" s="80" t="n">
        <f aca="false">IF(A99="NEWCOD",IF(ISBLANK(H99),"NoCod",H99),VLOOKUP(A99,'Ref Taxo'!A:D,4,FALSE()))</f>
        <v>31566</v>
      </c>
      <c r="D99" s="81" t="n">
        <v>0.01</v>
      </c>
      <c r="E99" s="82"/>
      <c r="F99" s="82" t="s">
        <v>5274</v>
      </c>
      <c r="G99" s="85"/>
      <c r="H99" s="86"/>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0.01</v>
      </c>
      <c r="E100" s="82"/>
      <c r="F100" s="82" t="s">
        <v>5274</v>
      </c>
      <c r="G100" s="85"/>
      <c r="H100" s="86"/>
    </row>
    <row r="101" customFormat="false" ht="1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t="n">
        <v>0.15</v>
      </c>
      <c r="E101" s="82"/>
      <c r="F101" s="82" t="s">
        <v>5274</v>
      </c>
      <c r="G101" s="85"/>
      <c r="H101" s="86"/>
    </row>
    <row r="102" customFormat="false" ht="15" hidden="false" customHeight="false" outlineLevel="0" collapsed="false">
      <c r="A102" s="78" t="s">
        <v>4317</v>
      </c>
      <c r="B102" s="79" t="str">
        <f aca="false">IF(A102="NEWCOD",IF(ISBLANK(G102),"renseigner le champ 'Nouveau taxon'",G102),VLOOKUP(A102,'Ref Taxo'!A:B,2,FALSE()))</f>
        <v>Scapania undulata</v>
      </c>
      <c r="C102" s="80" t="n">
        <f aca="false">IF(A102="NEWCOD",IF(ISBLANK(H102),"NoCod",H102),VLOOKUP(A102,'Ref Taxo'!A:D,4,FALSE()))</f>
        <v>1213</v>
      </c>
      <c r="D102" s="81" t="n">
        <v>0.01</v>
      </c>
      <c r="E102" s="82"/>
      <c r="F102" s="82" t="s">
        <v>5274</v>
      </c>
      <c r="G102" s="85"/>
      <c r="H102" s="86"/>
    </row>
    <row r="103" customFormat="false" ht="15" hidden="false" customHeight="false" outlineLevel="0" collapsed="false">
      <c r="A103" s="78" t="s">
        <v>470</v>
      </c>
      <c r="B103" s="79" t="str">
        <f aca="false">IF(A103="NEWCOD",IF(ISBLANK(G103),"renseigner le champ 'Nouveau taxon'",G103),VLOOKUP(A103,'Ref Taxo'!A:B,2,FALSE()))</f>
        <v>Brachythecium rivulare</v>
      </c>
      <c r="C103" s="80" t="n">
        <f aca="false">IF(A103="NEWCOD",IF(ISBLANK(H103),"NoCod",H103),VLOOKUP(A103,'Ref Taxo'!A:D,4,FALSE()))</f>
        <v>1260</v>
      </c>
      <c r="D103" s="81" t="n">
        <v>0.01</v>
      </c>
      <c r="E103" s="82"/>
      <c r="F103" s="82" t="s">
        <v>5274</v>
      </c>
      <c r="G103" s="85"/>
      <c r="H103" s="86"/>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0.01</v>
      </c>
      <c r="E104" s="82"/>
      <c r="F104" s="82" t="s">
        <v>5274</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0.01</v>
      </c>
      <c r="E105" s="82"/>
      <c r="F105" s="82" t="s">
        <v>5274</v>
      </c>
      <c r="G105" s="85"/>
      <c r="H105" s="86"/>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0.01</v>
      </c>
      <c r="E106" s="82"/>
      <c r="F106" s="82" t="s">
        <v>5274</v>
      </c>
      <c r="G106" s="85"/>
      <c r="H106" s="86"/>
    </row>
    <row r="107" customFormat="false" ht="15" hidden="false" customHeight="false" outlineLevel="0" collapsed="false">
      <c r="A107" s="78" t="s">
        <v>1982</v>
      </c>
      <c r="B107" s="79" t="str">
        <f aca="false">IF(A107="NEWCOD",IF(ISBLANK(G107),"renseigner le champ 'Nouveau taxon'",G107),VLOOKUP(A107,'Ref Taxo'!A:B,2,FALSE()))</f>
        <v>Fontinalis squamosa</v>
      </c>
      <c r="C107" s="80" t="n">
        <f aca="false">IF(A107="NEWCOD",IF(ISBLANK(H107),"NoCod",H107),VLOOKUP(A107,'Ref Taxo'!A:D,4,FALSE()))</f>
        <v>1312</v>
      </c>
      <c r="D107" s="81" t="n">
        <v>0.55</v>
      </c>
      <c r="E107" s="82"/>
      <c r="F107" s="82" t="s">
        <v>5274</v>
      </c>
      <c r="G107" s="85"/>
      <c r="H107" s="86"/>
    </row>
    <row r="108" customFormat="false" ht="1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0.5</v>
      </c>
      <c r="E108" s="82"/>
      <c r="F108" s="82" t="s">
        <v>5274</v>
      </c>
      <c r="G108" s="85"/>
      <c r="H108" s="86"/>
    </row>
    <row r="109" customFormat="false" ht="15" hidden="false" customHeight="false" outlineLevel="0" collapsed="false">
      <c r="A109" s="78" t="s">
        <v>2062</v>
      </c>
      <c r="B109" s="79" t="str">
        <f aca="false">IF(A109="NEWCOD",IF(ISBLANK(G109),"renseigner le champ 'Nouveau taxon'",G109),VLOOKUP(A109,'Ref Taxo'!A:B,2,FALSE()))</f>
        <v>Glyceria fluitans</v>
      </c>
      <c r="C109" s="80" t="n">
        <f aca="false">IF(A109="NEWCOD",IF(ISBLANK(H109),"NoCod",H109),VLOOKUP(A109,'Ref Taxo'!A:D,4,FALSE()))</f>
        <v>1564</v>
      </c>
      <c r="D109" s="81" t="n">
        <v>0.01</v>
      </c>
      <c r="E109" s="82"/>
      <c r="F109" s="82" t="s">
        <v>5274</v>
      </c>
      <c r="G109" s="85"/>
      <c r="H109" s="86"/>
    </row>
    <row r="110" customFormat="false" ht="15" hidden="false" customHeight="false" outlineLevel="0" collapsed="false">
      <c r="A110" s="78" t="s">
        <v>3990</v>
      </c>
      <c r="B110" s="79" t="str">
        <f aca="false">IF(A110="NEWCOD",IF(ISBLANK(G110),"renseigner le champ 'Nouveau taxon'",G110),VLOOKUP(A110,'Ref Taxo'!A:B,2,FALSE()))</f>
        <v>Ranunculus repens</v>
      </c>
      <c r="C110" s="80" t="n">
        <f aca="false">IF(A110="NEWCOD",IF(ISBLANK(H110),"NoCod",H110),VLOOKUP(A110,'Ref Taxo'!A:D,4,FALSE()))</f>
        <v>1910</v>
      </c>
      <c r="D110" s="81" t="n">
        <v>0.01</v>
      </c>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2021-01-26T13:44:11Z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