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16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<sst xmlns="http://schemas.openxmlformats.org/spreadsheetml/2006/main" count="6472" uniqueCount="5305">
  <si>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</si>
  <si>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</si>
  <si>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</si>
  <si>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</si>
  <si>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</si>
  <si>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</si>
  <si>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</si>
  <si>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</si>
  <si>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</si>
  <si>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</si>
  <si>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</si>
  <si>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</si>
  <si>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</si>
  <si>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</si>
  <si>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</si>
  <si>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</si>
  <si>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</si>
  <si>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</si>
  <si>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</si>
  <si>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</si>
  <si>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</si>
  <si>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</si>
  <si>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</si>
  <si>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</si>
  <si>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</si>
  <si>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</si>
  <si>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</si>
  <si>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</si>
  <si>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</si>
  <si>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</si>
  <si>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</si>
  <si>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</si>
  <si>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</si>
  <si>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</si>
  <si>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</si>
  <si>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</si>
  <si>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</si>
  <si>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</si>
  <si>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</si>
  <si>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</si>
  <si>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</si>
  <si>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</si>
  <si>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</si>
  <si>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</si>
  <si>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</si>
  <si>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</si>
  <si>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</si>
  <si>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</si>
  <si>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</si>
  <si>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</si>
  <si>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</si>
  <si>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</si>
  <si>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</si>
  <si>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</si>
  <si>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</si>
  <si>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</si>
  <si>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</si>
  <si>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</si>
  <si>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</si>
  <si>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</si>
  <si>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</si>
  <si>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</si>
  <si>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</si>
  <si>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</si>
  <si>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</si>
  <si>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</si>
  <si>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</si>
  <si>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</si>
  <si>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</si>
  <si>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</si>
  <si>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</si>
  <si>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</si>
  <si>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</si>
  <si>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</si>
  <si>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</si>
  <si>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</si>
  <si>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</si>
  <si>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</si>
  <si>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</si>
  <si>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</si>
  <si>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</si>
  <si>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</si>
  <si>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</si>
  <si>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</si>
  <si>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</si>
  <si>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</si>
  <si>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</si>
  <si>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</si>
  <si>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</si>
  <si>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</si>
  <si>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</si>
  <si>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</si>
  <si>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</si>
  <si>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</si>
  <si>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</si>
  <si>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</si>
  <si>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</si>
  <si>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</si>
  <si>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</si>
  <si>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</si>
  <si>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</si>
  <si>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</si>
  <si>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</si>
  <si>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</si>
  <si>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</si>
  <si>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</si>
  <si>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</si>
  <si>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</si>
  <si>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</si>
  <si>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</si>
  <si>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</si>
  <si>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</si>
  <si>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</si>
  <si>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</si>
  <si>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</si>
  <si>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</si>
  <si>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</si>
  <si>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</si>
  <si>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</si>
  <si>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</si>
  <si>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</si>
  <si>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</si>
  <si>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</si>
  <si>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</si>
  <si>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</si>
  <si>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</si>
  <si>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</si>
  <si>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</si>
  <si>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</si>
  <si>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</si>
  <si>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</si>
  <si>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</si>
  <si>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</si>
  <si>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</si>
  <si>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</si>
  <si>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</si>
  <si>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</si>
  <si>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</si>
  <si>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</si>
  <si>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</si>
  <si>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</si>
  <si>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</si>
  <si>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</si>
  <si>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</si>
  <si>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</si>
  <si>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</si>
  <si>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</si>
  <si>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</si>
  <si>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</si>
  <si>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</si>
  <si>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</si>
  <si>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</si>
  <si>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</si>
  <si>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</si>
  <si>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</si>
  <si>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</si>
  <si>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</si>
  <si>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</si>
  <si>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</si>
  <si>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</si>
  <si>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</si>
  <si>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</si>
  <si>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</si>
  <si>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</si>
  <si>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</si>
  <si>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</si>
  <si>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</si>
  <si>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</si>
  <si>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</si>
  <si>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</si>
  <si>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</si>
  <si>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</si>
  <si>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</si>
  <si>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</si>
  <si>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</si>
  <si>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</si>
  <si>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</si>
  <si>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</si>
  <si>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</si>
  <si>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</si>
  <si>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</si>
  <si>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</si>
  <si>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</si>
  <si>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</si>
  <si>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</si>
  <si>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</si>
  <si>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</si>
  <si>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</si>
  <si>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</si>
  <si>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</si>
  <si>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</si>
  <si>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</si>
  <si>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</si>
  <si>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</si>
  <si>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</si>
  <si>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</si>
  <si>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</si>
  <si>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</si>
  <si>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</si>
  <si>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</si>
  <si>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</si>
  <si>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</si>
  <si>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</si>
  <si>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</si>
  <si>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</si>
  <si>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</si>
  <si>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</si>
  <si>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</si>
  <si>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</si>
  <si>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</si>
  <si>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</si>
  <si>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</si>
  <si>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</si>
  <si>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</si>
  <si>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</si>
  <si>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</si>
  <si>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</si>
  <si>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</si>
  <si>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</si>
  <si>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</si>
  <si>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</si>
  <si>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</si>
  <si>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</si>
  <si>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</si>
  <si>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</si>
  <si>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</si>
  <si>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</si>
  <si>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</si>
  <si>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</si>
  <si>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</si>
  <si>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</si>
  <si>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</si>
  <si>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</si>
  <si>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</si>
  <si>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</si>
  <si>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</si>
  <si>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</si>
  <si>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</si>
  <si>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</si>
  <si>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</si>
  <si>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</si>
  <si>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</si>
  <si>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</si>
  <si>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</si>
  <si>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</si>
  <si>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</si>
  <si>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</si>
  <si>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</si>
  <si>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</si>
  <si>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</si>
  <si>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</si>
  <si>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</si>
  <si>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</si>
  <si>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</si>
  <si>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</si>
  <si>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</si>
  <si>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</si>
  <si>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</si>
  <si>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</si>
  <si>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</si>
  <si>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</si>
  <si>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</si>
  <si>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</si>
  <si>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</si>
  <si>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</si>
  <si>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</si>
  <si>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</si>
  <si>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</si>
  <si>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</si>
  <si>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</si>
  <si>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</si>
  <si>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</si>
  <si>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</si>
  <si>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</si>
  <si>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</si>
  <si>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</si>
  <si>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</si>
  <si>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</si>
  <si>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</si>
  <si>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</si>
  <si>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</si>
  <si>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</si>
  <si>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</si>
  <si>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</si>
  <si>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</si>
  <si>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</si>
  <si>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</si>
  <si>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</si>
  <si>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</si>
  <si>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</si>
  <si>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</si>
  <si>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</si>
  <si>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</si>
  <si>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</si>
  <si>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</si>
  <si>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</si>
  <si>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</si>
  <si>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</si>
  <si>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</si>
  <si>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</si>
  <si>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</si>
  <si>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</si>
  <si>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</si>
  <si>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</si>
  <si>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</si>
  <si>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</si>
  <si>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</si>
  <si>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</si>
  <si>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</si>
  <si>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</si>
  <si>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</si>
  <si>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</si>
  <si>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</si>
  <si>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</si>
  <si>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</si>
  <si>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</si>
  <si>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</si>
  <si>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</si>
  <si>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</si>
  <si>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</si>
  <si>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</si>
  <si>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</si>
  <si>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</si>
  <si>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</si>
  <si>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</si>
  <si>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</si>
  <si>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</si>
  <si>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</si>
  <si>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</si>
  <si>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</si>
  <si>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</si>
  <si>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</si>
  <si>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</si>
  <si>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</si>
  <si>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</si>
  <si>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</si>
  <si>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</si>
  <si>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</si>
  <si>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</si>
  <si>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</si>
  <si>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</si>
  <si>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</si>
  <si>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</si>
  <si>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</si>
  <si>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</si>
  <si>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</si>
  <si>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</si>
  <si>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</si>
  <si>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</si>
  <si>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</si>
  <si>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</si>
  <si>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</si>
  <si>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</si>
  <si>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</si>
  <si>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</si>
  <si>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</si>
  <si>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</si>
  <si>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</si>
  <si>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</si>
  <si>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</si>
  <si>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</si>
  <si>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</si>
  <si>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</si>
  <si>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</si>
  <si>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</si>
  <si>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</si>
  <si>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</si>
  <si>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</si>
  <si>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</si>
  <si>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</si>
  <si>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</si>
  <si>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</si>
  <si>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</si>
  <si>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</si>
  <si>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</si>
  <si>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</si>
  <si>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</si>
  <si>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</si>
  <si>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</si>
  <si>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</si>
  <si>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</si>
  <si>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</si>
  <si>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</si>
  <si>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</si>
  <si>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</si>
  <si>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</si>
  <si>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</si>
  <si>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</si>
  <si>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</si>
  <si>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</si>
  <si>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</si>
  <si>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</si>
  <si>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</si>
  <si>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</si>
  <si>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</si>
  <si>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</si>
  <si>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</si>
  <si>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</si>
  <si>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</si>
  <si>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</si>
  <si>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</si>
  <si>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</si>
  <si>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</si>
  <si>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</si>
  <si>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</si>
  <si>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</si>
  <si>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</si>
  <si>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</si>
  <si>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</si>
  <si>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</si>
  <si>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</si>
  <si>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</si>
  <si>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</si>
  <si>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</si>
  <si>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</si>
  <si>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</si>
  <si>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</si>
  <si>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</si>
  <si>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</si>
  <si>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</si>
  <si>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</si>
  <si>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</si>
  <si>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</si>
  <si>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</si>
  <si>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</si>
  <si>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</si>
  <si>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</si>
  <si>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</si>
  <si>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</si>
  <si>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</si>
  <si>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</si>
  <si>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</si>
  <si>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</si>
  <si>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</si>
  <si>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</si>
  <si>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</si>
  <si>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</si>
  <si>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</si>
  <si>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</si>
  <si>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</si>
  <si>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</si>
  <si>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</si>
  <si>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</si>
  <si>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</si>
  <si>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</si>
  <si>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</si>
  <si>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</si>
  <si>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</si>
  <si>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</si>
  <si>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</si>
  <si>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</si>
  <si>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</si>
  <si>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</si>
  <si>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</si>
  <si>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</si>
  <si>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</si>
  <si>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</si>
  <si>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</si>
  <si>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</si>
  <si>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</si>
  <si>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</si>
  <si>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</si>
  <si>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</si>
  <si>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</si>
  <si>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</si>
  <si>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</si>
  <si>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</si>
  <si>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</si>
  <si>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</si>
  <si>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</si>
  <si>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</si>
  <si>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</si>
  <si>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</si>
  <si>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</si>
  <si>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</si>
  <si>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</si>
  <si>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</si>
  <si>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</si>
  <si>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</si>
  <si>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</si>
  <si>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</si>
  <si>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</si>
  <si>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</si>
  <si>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</si>
  <si>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</si>
  <si>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</si>
  <si>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</si>
  <si>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</si>
  <si>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</si>
  <si>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</si>
  <si>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</si>
  <si>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</si>
  <si>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</si>
  <si>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</si>
  <si>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</si>
  <si>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</si>
  <si>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</si>
  <si>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</si>
  <si>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</si>
  <si>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</si>
  <si>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</si>
  <si>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</si>
  <si>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</si>
  <si>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</si>
  <si>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</si>
  <si>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</si>
  <si>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</si>
  <si>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</si>
  <si>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</si>
  <si>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</si>
  <si>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</si>
  <si>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</si>
  <si>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</si>
  <si>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</si>
  <si>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</si>
  <si>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</si>
  <si>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</si>
  <si>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</si>
  <si>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</si>
  <si>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</si>
  <si>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</si>
  <si>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</si>
  <si>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</si>
  <si>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</si>
  <si>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</si>
  <si>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</si>
  <si>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</si>
  <si>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</si>
  <si>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</si>
  <si>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</si>
  <si>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</si>
  <si>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</si>
  <si>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</si>
  <si>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</si>
  <si>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</si>
  <si>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</si>
  <si>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</si>
  <si>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</si>
  <si>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</si>
  <si>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</si>
  <si>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</si>
  <si>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</si>
  <si>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</si>
  <si>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</si>
  <si>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</si>
  <si>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</si>
  <si>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</si>
  <si>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</si>
  <si>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</si>
  <si>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</si>
  <si>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</si>
  <si>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</si>
  <si>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</si>
  <si>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</si>
  <si>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</si>
  <si>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</si>
  <si>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</si>
  <si>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</si>
  <si>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</si>
  <si>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</si>
  <si>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</si>
  <si>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</si>
  <si>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</si>
  <si>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</si>
  <si>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</si>
  <si>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</si>
  <si>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</si>
  <si>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</si>
  <si>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</si>
  <si>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</si>
  <si>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</si>
  <si>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</si>
  <si>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</si>
  <si>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</si>
  <si>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</si>
  <si>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</si>
  <si>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</si>
  <si>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</si>
  <si>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</si>
  <si>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</si>
  <si>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</si>
  <si>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</si>
  <si>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</si>
  <si>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</si>
  <si>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</si>
  <si>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</si>
  <si>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</si>
  <si>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</si>
  <si>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</si>
  <si>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</si>
  <si>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</si>
  <si>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</si>
  <si>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</si>
  <si>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</si>
  <si>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</si>
  <si>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</si>
  <si>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</si>
  <si>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</si>
  <si>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</si>
  <si>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</si>
  <si>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</si>
  <si>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</si>
  <si>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</si>
  <si>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</si>
  <si>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</si>
  <si>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</si>
  <si>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</si>
  <si>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</si>
  <si>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</si>
  <si>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</si>
  <si>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</si>
  <si>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</si>
  <si>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</si>
  <si>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</si>
  <si>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</si>
  <si>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</si>
  <si>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</si>
  <si>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</si>
  <si>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</si>
  <si>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</si>
  <si>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</si>
  <si>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</si>
  <si>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</si>
  <si>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</si>
  <si>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</si>
  <si>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</si>
  <si>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</si>
  <si>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</si>
  <si>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</si>
  <si>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</si>
  <si>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</si>
  <si>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</si>
  <si>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</si>
  <si>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</si>
  <si>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</si>
  <si>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</si>
  <si>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</si>
  <si>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</si>
  <si>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</si>
  <si>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</si>
  <si>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</si>
  <si>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</si>
  <si>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</si>
  <si>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</si>
  <si>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</si>
  <si>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</si>
  <si>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</si>
  <si>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</si>
  <si>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</si>
  <si>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</si>
  <si>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</si>
  <si>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</si>
  <si>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</si>
  <si>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</si>
  <si>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</si>
  <si>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</si>
  <si>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</si>
  <si>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</si>
  <si>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</si>
  <si>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</si>
  <si>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</si>
  <si>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</si>
  <si>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</si>
  <si>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</si>
  <si>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</si>
  <si>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</si>
  <si>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</si>
  <si>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</si>
  <si>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</si>
  <si>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</si>
  <si>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</si>
  <si>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</si>
  <si>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</si>
  <si>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</si>
  <si>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</si>
  <si>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</si>
  <si>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</si>
  <si>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</si>
  <si>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</si>
  <si>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</si>
  <si>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</si>
  <si>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</si>
  <si>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</si>
  <si>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</si>
  <si>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</si>
  <si>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</si>
  <si>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</si>
  <si>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</si>
  <si>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</si>
  <si>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</si>
  <si>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</si>
  <si>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</si>
  <si>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</si>
  <si>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</si>
  <si>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</si>
  <si>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</si>
  <si>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</si>
  <si>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</si>
  <si>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</si>
  <si>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</si>
  <si>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</si>
  <si>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</si>
  <si>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</si>
  <si>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</si>
  <si>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</si>
  <si>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</si>
  <si>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</si>
  <si>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</si>
  <si>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</si>
  <si>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</si>
  <si>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</si>
  <si>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</si>
  <si>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</si>
  <si>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</si>
  <si>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</si>
  <si>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</si>
  <si>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</si>
  <si>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</si>
  <si>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</si>
  <si>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</si>
  <si>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</si>
  <si>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</si>
  <si>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</si>
  <si>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</si>
  <si>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</si>
  <si>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</si>
  <si>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</si>
  <si>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</si>
  <si>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</si>
  <si>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</si>
  <si>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</si>
  <si>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</si>
  <si>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</si>
  <si>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</si>
  <si>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</si>
  <si>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</si>
  <si>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</si>
  <si>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</si>
  <si>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</si>
  <si>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</si>
  <si>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</si>
  <si>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</si>
  <si>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</si>
  <si>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</si>
  <si>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</si>
  <si>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</si>
  <si>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</si>
  <si>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</si>
  <si>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</si>
  <si>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</si>
  <si>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</si>
  <si>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</si>
  <si>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</si>
  <si>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</si>
  <si>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</si>
  <si>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</si>
  <si>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</si>
  <si>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</si>
  <si>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</si>
  <si>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</si>
  <si>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</si>
  <si>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</si>
  <si>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</si>
  <si>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</si>
  <si>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</si>
  <si>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</si>
  <si>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</si>
  <si>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</si>
  <si>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</si>
  <si>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</si>
  <si>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</si>
  <si>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</si>
  <si>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</si>
  <si>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</si>
  <si>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</si>
  <si>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</si>
  <si>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</si>
  <si>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</si>
  <si>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</si>
  <si>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</si>
  <si>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</si>
  <si>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</si>
  <si>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</si>
  <si>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</si>
  <si>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</si>
  <si>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</si>
  <si>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</si>
  <si>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</si>
  <si>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</si>
  <si>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</si>
  <si>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</si>
  <si>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</si>
  <si>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</si>
  <si>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</si>
  <si>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</si>
  <si>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</si>
  <si>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</si>
  <si>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</si>
  <si>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</si>
  <si>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</si>
  <si>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</si>
  <si>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</si>
  <si>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</si>
  <si>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</si>
  <si>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</si>
  <si>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</si>
  <si>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</si>
  <si>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</si>
  <si>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</si>
  <si>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</si>
  <si>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</si>
  <si>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</si>
  <si>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</si>
  <si>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</si>
  <si>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</si>
  <si>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</si>
  <si>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</si>
  <si>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</si>
  <si>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</si>
  <si>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</si>
  <si>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</si>
  <si>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</si>
  <si>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</si>
  <si>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</si>
  <si>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</si>
  <si>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</si>
  <si>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</si>
  <si>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</si>
  <si>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</si>
  <si>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</si>
  <si>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</si>
  <si>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</si>
  <si>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</si>
  <si>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</si>
  <si>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</si>
  <si>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</si>
  <si>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</si>
  <si>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</si>
  <si>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</si>
  <si>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</si>
  <si>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</si>
  <si>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</si>
  <si>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</si>
  <si>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</si>
  <si>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</si>
  <si>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</si>
  <si>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</si>
  <si>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</si>
  <si>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</si>
  <si>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</si>
  <si>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</si>
  <si>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</si>
  <si>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</si>
  <si>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</si>
  <si>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</si>
  <si>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</si>
  <si>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</si>
  <si>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</si>
  <si>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</si>
  <si>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</si>
  <si>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</si>
  <si>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</si>
  <si>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</si>
  <si>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</si>
  <si>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</si>
  <si>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</si>
  <si>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</si>
  <si>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</si>
  <si>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</si>
  <si>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</si>
  <si>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</si>
  <si>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</si>
  <si>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</si>
  <si>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</si>
  <si>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</si>
  <si>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</si>
  <si>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</si>
  <si>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</si>
  <si>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</si>
  <si>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</si>
  <si>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</si>
  <si>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</si>
  <si>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</si>
  <si>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</si>
  <si>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</si>
  <si>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</si>
  <si>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</si>
  <si>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</si>
  <si>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</si>
  <si>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</si>
  <si>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</si>
  <si>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</si>
  <si>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</si>
  <si>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</si>
  <si>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</si>
  <si>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</si>
  <si>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</si>
  <si>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</si>
  <si>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</si>
  <si>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</si>
  <si>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</si>
  <si>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</si>
  <si>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</si>
  <si>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</si>
  <si>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</si>
  <si>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</si>
  <si>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</si>
  <si>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</si>
  <si>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</si>
  <si>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</si>
  <si>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</si>
  <si>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</si>
  <si>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</si>
  <si>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</si>
  <si>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</si>
  <si>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</si>
  <si>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</si>
  <si>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</si>
  <si>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</si>
  <si>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</si>
  <si>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</si>
  <si>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</si>
  <si>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</si>
  <si>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</si>
  <si>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</si>
  <si>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</si>
  <si>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</si>
  <si>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</si>
  <si>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</si>
  <si>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</si>
  <si>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</si>
  <si>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</si>
  <si>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</si>
  <si>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</si>
  <si>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</si>
  <si>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</si>
  <si>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</si>
  <si>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</si>
  <si>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</si>
  <si>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</si>
  <si>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</si>
  <si>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</si>
  <si>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</si>
  <si>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</si>
  <si>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</si>
  <si>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</si>
  <si>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</si>
  <si>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</si>
  <si>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</si>
  <si>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</si>
  <si>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</si>
  <si>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</si>
  <si>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</si>
  <si>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</si>
  <si>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</si>
  <si>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</si>
  <si>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</si>
  <si>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</si>
  <si>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</si>
  <si>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</si>
  <si>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</si>
  <si>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</si>
  <si>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</si>
  <si>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</si>
  <si>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</si>
  <si>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</si>
  <si>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</si>
  <si>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</si>
  <si>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</si>
  <si>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</si>
  <si>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</si>
  <si>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</si>
  <si>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</si>
  <si>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</si>
  <si>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</si>
  <si>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</si>
  <si>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</si>
  <si>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</si>
  <si>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</si>
  <si>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</si>
  <si>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</si>
  <si>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</si>
  <si>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</si>
  <si>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</si>
  <si>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</si>
  <si>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</si>
  <si>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</si>
  <si>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</si>
  <si>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</si>
  <si>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</si>
  <si>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</si>
  <si>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</si>
  <si>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</si>
  <si>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</si>
  <si>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</si>
  <si>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</si>
  <si>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</si>
  <si>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</si>
  <si>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</si>
  <si>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</si>
  <si>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</si>
  <si>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</si>
  <si>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</si>
  <si>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</si>
  <si>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</si>
  <si>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</si>
  <si>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</si>
  <si>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</si>
  <si>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</si>
  <si>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</si>
  <si>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</si>
  <si>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</si>
  <si>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</si>
  <si>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</si>
  <si>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</si>
  <si>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</si>
  <si>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</si>
  <si>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</si>
  <si>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</si>
  <si>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</si>
  <si>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</si>
  <si>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</si>
  <si>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</si>
  <si>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</si>
  <si>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</si>
  <si>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</si>
  <si>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</si>
  <si>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</si>
  <si>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</si>
  <si>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</si>
  <si>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</si>
  <si>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</si>
  <si>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</si>
  <si>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</si>
  <si>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</si>
  <si>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</si>
  <si>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</si>
  <si>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</si>
  <si>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</si>
  <si>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</si>
  <si>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</si>
  <si>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</si>
  <si>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</si>
  <si>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</si>
  <si>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</si>
  <si>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</si>
  <si>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</si>
  <si>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</si>
  <si>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</si>
  <si>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</si>
  <si>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</si>
  <si>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</si>
  <si>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</si>
  <si>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</si>
  <si>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</si>
  <si>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</si>
  <si>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</si>
  <si>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</si>
  <si>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</si>
  <si>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</si>
  <si>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</si>
  <si>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</si>
  <si>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</si>
  <si>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</si>
  <si>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</si>
  <si>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</si>
  <si>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</si>
  <si>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</si>
  <si>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</si>
  <si>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</si>
  <si>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</si>
  <si>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</si>
  <si>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</si>
  <si>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</si>
  <si>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</si>
  <si>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</si>
  <si>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</si>
  <si>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</si>
  <si>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</si>
  <si>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</si>
  <si>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</si>
  <si>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</si>
  <si>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</si>
  <si>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</si>
  <si>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</si>
  <si>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</si>
  <si>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</si>
  <si>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</si>
  <si>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</si>
  <si>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</si>
  <si>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</si>
  <si>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</si>
  <si>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</si>
  <si>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</si>
  <si>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</si>
  <si>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</si>
  <si>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</si>
  <si>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</si>
  <si>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</si>
  <si>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</si>
  <si>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</si>
  <si>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</si>
  <si>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</si>
  <si>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</si>
  <si>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</si>
  <si>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</si>
  <si>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</si>
  <si>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</si>
  <si>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</si>
  <si>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</si>
  <si>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</si>
  <si>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</si>
  <si>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</si>
  <si>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</si>
  <si>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</si>
  <si>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</si>
  <si>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</si>
  <si>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</si>
  <si>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</si>
  <si>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</si>
  <si>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</si>
  <si>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</si>
  <si>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</si>
  <si>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</si>
  <si>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</si>
  <si>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</si>
  <si>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</si>
  <si>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</si>
  <si>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</si>
  <si>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</si>
  <si>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</si>
  <si>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</si>
  <si>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</si>
  <si>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</si>
  <si>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</si>
  <si>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</si>
  <si>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</si>
  <si>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</si>
  <si>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</si>
  <si>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</si>
  <si>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</si>
  <si>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</si>
  <si>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</si>
  <si>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</si>
  <si>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</si>
  <si>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</si>
  <si>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</si>
  <si>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</si>
  <si>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</si>
  <si>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</si>
  <si>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</si>
  <si>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</si>
  <si>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</si>
  <si>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</si>
  <si>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</si>
  <si>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</si>
  <si>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</si>
  <si>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</si>
  <si>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</si>
  <si>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</si>
  <si>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</si>
  <si>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</si>
  <si>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</si>
  <si>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</si>
  <si>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</si>
  <si>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</si>
  <si>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</si>
  <si>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</si>
  <si>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</si>
  <si>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</si>
  <si>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</si>
  <si>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</si>
  <si>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</si>
  <si>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</si>
  <si>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</si>
  <si>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</si>
  <si>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</si>
  <si>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</si>
  <si>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</si>
  <si>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</si>
  <si>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</si>
  <si>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</si>
  <si>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</si>
  <si>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</si>
  <si>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</si>
  <si>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</si>
  <si>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</si>
  <si>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</si>
  <si>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</si>
  <si>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</si>
  <si>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</si>
  <si>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</si>
  <si>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</si>
  <si>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</si>
  <si>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</si>
  <si>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</si>
  <si>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</si>
  <si>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</si>
  <si>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</si>
  <si>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</si>
  <si>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</si>
  <si>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</si>
  <si>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</si>
  <si>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</si>
  <si>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</si>
  <si>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</si>
  <si>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</si>
  <si>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</si>
  <si>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</si>
  <si>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</si>
  <si>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</si>
  <si>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</si>
  <si>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</si>
  <si>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</si>
  <si>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</si>
  <si>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</si>
  <si>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</si>
  <si>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</si>
  <si>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</si>
  <si>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</si>
  <si>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</si>
  <si>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</si>
  <si>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</si>
  <si>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</si>
  <si>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</si>
  <si>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</si>
  <si>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</si>
  <si>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</si>
  <si>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</si>
  <si>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</si>
  <si>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</si>
  <si>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</si>
  <si>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</si>
  <si>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</si>
  <si>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</si>
  <si>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</si>
  <si>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</si>
  <si>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</si>
  <si>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</si>
  <si>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</si>
  <si>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</si>
  <si>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</si>
  <si>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</si>
  <si>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</si>
  <si>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</si>
  <si>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</si>
  <si>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</si>
  <si>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</si>
  <si>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</si>
  <si>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</si>
  <si>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</si>
  <si>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</si>
  <si>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</si>
  <si>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</si>
  <si>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</si>
  <si>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</si>
  <si>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</si>
  <si>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</si>
  <si>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</si>
  <si>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</si>
  <si>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</si>
  <si>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</si>
  <si>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</si>
  <si>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</si>
  <si>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</si>
  <si>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</si>
  <si>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</si>
  <si>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</si>
  <si>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</si>
  <si>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</si>
  <si>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</si>
  <si>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</si>
  <si>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</si>
  <si>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</si>
  <si>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</si>
  <si>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</si>
  <si>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</si>
  <si>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</si>
  <si>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</si>
  <si>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</si>
  <si>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</si>
  <si>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</si>
  <si>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</si>
  <si>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</si>
  <si>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</si>
  <si>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</si>
  <si>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</si>
  <si>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</si>
  <si>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</si>
  <si>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</si>
  <si>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</si>
  <si>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</si>
  <si>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</si>
  <si>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</si>
  <si>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</si>
  <si>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</si>
  <si>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</si>
  <si>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</si>
  <si>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</si>
  <si>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</si>
  <si>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</si>
  <si>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</si>
  <si>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</si>
  <si>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</si>
  <si>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</si>
  <si>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</si>
  <si>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</si>
  <si>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</si>
  <si>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</si>
  <si>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</si>
  <si>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</si>
  <si>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</si>
  <si>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</si>
  <si>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</si>
  <si>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</si>
  <si>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</si>
  <si>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</si>
  <si>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</si>
  <si>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</si>
  <si>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</si>
  <si>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</si>
  <si>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</si>
  <si>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</si>
  <si>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</si>
  <si>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</si>
  <si>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</si>
  <si>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</si>
  <si>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</si>
  <si>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</si>
  <si>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</si>
  <si>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</si>
  <si>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</si>
  <si>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</si>
  <si>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</si>
  <si>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</si>
  <si>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</si>
  <si>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</si>
  <si>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</si>
  <si>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</si>
  <si>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</si>
  <si>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</si>
  <si>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</si>
  <si>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</si>
  <si>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</si>
  <si>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</si>
  <si>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</si>
  <si>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</si>
  <si>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</si>
  <si>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</si>
  <si>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</si>
  <si>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</si>
  <si>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</si>
  <si>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</si>
  <si>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</si>
  <si>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</si>
  <si>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</si>
  <si>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</si>
  <si>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</si>
  <si>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</si>
  <si>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</si>
  <si>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</si>
  <si>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</si>
  <si>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</si>
  <si>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</si>
  <si>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</si>
  <si>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</si>
  <si>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</si>
  <si>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</si>
  <si>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</si>
  <si>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</si>
  <si>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</si>
  <si>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</si>
  <si>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</si>
  <si>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</si>
  <si>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</si>
  <si>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</si>
  <si>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</si>
  <si>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</si>
  <si>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</si>
  <si>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</si>
  <si>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</si>
  <si>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</si>
  <si>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</si>
  <si>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</si>
  <si>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</si>
  <si>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</si>
  <si>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</si>
  <si>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</si>
  <si>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</si>
  <si>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</si>
  <si>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</si>
  <si>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</si>
  <si>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</si>
  <si>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</si>
  <si>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</si>
  <si>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</si>
  <si>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</si>
  <si>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</si>
  <si>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</si>
  <si>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</si>
  <si>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</si>
  <si>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</si>
  <si>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</si>
  <si>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</si>
  <si>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</si>
  <si>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</si>
  <si>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</si>
  <si>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</si>
  <si>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</si>
  <si>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</si>
  <si>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</si>
  <si>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</si>
  <si>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</si>
  <si>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</si>
  <si>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</si>
  <si>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</si>
  <si>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</si>
  <si>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</si>
  <si>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</si>
  <si>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</si>
  <si>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</si>
  <si>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</si>
  <si>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</si>
  <si>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</si>
  <si>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</si>
  <si>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</si>
  <si>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</si>
  <si>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</si>
  <si>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</si>
  <si>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</si>
  <si>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</si>
  <si>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</si>
  <si>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</si>
  <si>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</si>
  <si>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</si>
  <si>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</si>
  <si>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</si>
  <si>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</si>
  <si>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</si>
  <si>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</si>
  <si>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</si>
  <si>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</si>
  <si>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</si>
  <si>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</si>
  <si>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</si>
  <si>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</si>
  <si>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</si>
  <si>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</si>
  <si>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</si>
  <si>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</si>
  <si>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</si>
  <si>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</si>
  <si>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</si>
  <si>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</si>
  <si>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</si>
  <si>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</si>
  <si>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</si>
  <si>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</si>
  <si>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</si>
  <si>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</si>
  <si>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</si>
  <si>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</si>
  <si>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</si>
  <si>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</si>
  <si>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</si>
  <si>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</si>
  <si>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</si>
  <si>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</si>
  <si>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</si>
  <si>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</si>
  <si>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</si>
  <si>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</si>
  <si>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</si>
  <si>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</si>
  <si>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</si>
  <si>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</si>
  <si>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</si>
  <si>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</si>
  <si>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</si>
  <si>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</si>
  <si>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</si>
  <si>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</si>
  <si>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</si>
  <si>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</si>
  <si>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</si>
  <si>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</si>
  <si>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</si>
  <si>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</si>
  <si>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</si>
  <si>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</si>
  <si>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</si>
  <si>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</si>
  <si>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</si>
  <si>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</si>
  <si>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</si>
  <si>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</si>
  <si>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</si>
  <si>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</si>
  <si>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</si>
  <si>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</si>
  <si>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</si>
  <si>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</si>
  <si>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</si>
  <si>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</si>
  <si>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</si>
  <si>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</si>
  <si>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</si>
  <si>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</si>
  <si>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</si>
  <si>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</si>
  <si>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</si>
  <si>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</si>
  <si>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</si>
  <si>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</si>
  <si>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</si>
  <si>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</si>
  <si>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</si>
  <si>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</si>
  <si>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</si>
  <si>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</si>
  <si>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</si>
  <si>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</si>
  <si>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</si>
  <si>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</si>
  <si>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</si>
  <si>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</si>
  <si>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</si>
  <si>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</si>
  <si>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</si>
  <si>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</si>
  <si>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</si>
  <si>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</si>
  <si>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</si>
  <si>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</si>
  <si>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</si>
  <si>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</si>
  <si>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</si>
  <si>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</si>
  <si>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</si>
  <si>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</si>
  <si>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</si>
  <si>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</si>
  <si>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</si>
  <si>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</si>
  <si>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</si>
  <si>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</si>
  <si>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</si>
  <si>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</si>
  <si>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</si>
  <si>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</si>
  <si>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</si>
  <si>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</si>
  <si>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</si>
  <si>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</si>
  <si>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</si>
  <si>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</si>
  <si>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</si>
  <si>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</si>
  <si>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</si>
  <si>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</si>
  <si>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</si>
  <si>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</si>
  <si>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</si>
  <si>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</si>
  <si>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</si>
  <si>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</si>
  <si>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</si>
  <si>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</si>
  <si>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</si>
  <si>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</si>
  <si>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</si>
  <si>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</si>
  <si>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</si>
  <si>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</si>
  <si>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</si>
  <si>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</si>
  <si>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</si>
  <si>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</si>
  <si>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</si>
  <si>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</si>
  <si>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</si>
  <si>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</si>
  <si>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</si>
  <si>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</si>
  <si>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</si>
  <si>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</si>
  <si>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</si>
  <si>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</si>
  <si>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</si>
  <si>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</si>
  <si>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</si>
  <si>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</si>
  <si>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</si>
  <si>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</si>
  <si>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</si>
  <si>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</si>
  <si>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</si>
  <si>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</si>
  <si>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</si>
  <si>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</si>
  <si>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</si>
  <si>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</si>
  <si>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</si>
  <si>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</si>
  <si>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</si>
  <si>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</si>
  <si>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</si>
  <si>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</si>
  <si>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</si>
  <si>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</si>
  <si>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</si>
  <si>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</si>
  <si>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</si>
  <si>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</si>
  <si>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</si>
  <si>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</si>
  <si>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</si>
  <si>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</si>
  <si>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</si>
  <si>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</si>
  <si>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</si>
  <si>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</si>
  <si>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</si>
  <si>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</si>
  <si>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</si>
  <si>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</si>
  <si>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</si>
  <si>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</si>
  <si>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</si>
  <si>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</si>
  <si>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</si>
  <si>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</si>
  <si>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</si>
  <si>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</si>
  <si>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</si>
  <si>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</si>
  <si>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</si>
  <si>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</si>
  <si>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</si>
  <si>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</si>
  <si>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</si>
  <si>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</si>
  <si>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</si>
  <si>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</si>
  <si>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</si>
  <si>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</si>
  <si>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</si>
  <si>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</si>
  <si>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</si>
  <si>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</si>
  <si>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</si>
  <si>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</si>
  <si>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</si>
  <si>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</si>
  <si>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</si>
  <si>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</si>
  <si>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</si>
  <si>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</si>
  <si>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</si>
  <si>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</si>
  <si>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</si>
  <si>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</si>
  <si>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</si>
  <si>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</si>
  <si>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</si>
  <si>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</si>
  <si>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</si>
  <si>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</si>
  <si>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</si>
  <si>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</si>
  <si>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</si>
  <si>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</si>
  <si>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</si>
  <si>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</si>
  <si>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</si>
  <si>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</si>
  <si>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</si>
  <si>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</si>
  <si>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</si>
  <si>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</si>
  <si>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</si>
  <si>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</si>
  <si>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</si>
  <si>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</si>
  <si>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</si>
  <si>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</si>
  <si>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</si>
  <si>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</si>
  <si>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</si>
  <si>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</si>
  <si>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</si>
  <si>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</si>
  <si>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</si>
  <si>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</si>
  <si>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</si>
  <si>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</si>
  <si>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</si>
  <si>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</si>
  <si>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</si>
  <si>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</si>
  <si>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</si>
  <si>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</si>
  <si>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</si>
  <si>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</si>
  <si>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</si>
  <si>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</si>
  <si>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</si>
  <si>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</si>
  <si>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</si>
  <si>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</si>
  <si>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</si>
  <si>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</si>
  <si>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</si>
  <si>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</si>
  <si>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</si>
  <si>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</si>
  <si>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</si>
  <si>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</si>
  <si>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</si>
  <si>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</si>
  <si>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</si>
  <si>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</si>
  <si>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</si>
  <si>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</si>
  <si>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</si>
  <si>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</si>
  <si>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</si>
  <si>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</si>
  <si>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</si>
  <si>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</si>
  <si>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</si>
  <si>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</si>
  <si>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</si>
  <si>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</si>
  <si>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</si>
  <si>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</si>
  <si>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</si>
  <si>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</si>
  <si>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</si>
  <si>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</si>
  <si>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</si>
  <si>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</si>
  <si>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</si>
  <si>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</si>
  <si>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</si>
  <si>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</si>
  <si>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</si>
  <si>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</si>
  <si>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</si>
  <si>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</si>
  <si>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</si>
  <si>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</si>
  <si>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</si>
  <si>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</si>
  <si>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</si>
  <si>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</si>
  <si>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</si>
  <si>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</si>
  <si>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</si>
  <si>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</si>
  <si>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</si>
  <si>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</si>
  <si>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</si>
  <si>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</si>
  <si>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</si>
  <si>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</si>
  <si>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</si>
  <si>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</si>
  <si>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</si>
  <si>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</si>
  <si>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</si>
  <si>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</si>
  <si>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</si>
  <si>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</si>
  <si>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</si>
  <si>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</si>
  <si>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</si>
  <si>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</si>
  <si>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</si>
  <si>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</si>
  <si>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</si>
  <si>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</si>
  <si>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</si>
  <si>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</si>
  <si>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</si>
  <si>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</si>
  <si>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</si>
  <si>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</si>
  <si>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</si>
  <si>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</si>
  <si>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</si>
  <si>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</si>
  <si>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</si>
  <si>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</si>
  <si>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</si>
  <si>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</si>
  <si>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</si>
  <si>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</si>
  <si>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</si>
  <si>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</si>
  <si>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</si>
  <si>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</si>
  <si>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</si>
  <si>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</si>
  <si>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</si>
  <si>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</si>
  <si>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</si>
  <si>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</si>
  <si>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</si>
  <si>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</si>
  <si>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</si>
  <si>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</si>
  <si>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</si>
  <si>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</si>
  <si>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</si>
  <si>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</si>
  <si>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</si>
  <si>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</si>
  <si>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</si>
  <si>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</si>
  <si>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</si>
  <si>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</si>
  <si>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</si>
  <si>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</si>
  <si>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</si>
  <si>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</si>
  <si>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</si>
  <si>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</si>
  <si>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</si>
  <si>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</si>
  <si>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</si>
  <si>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</si>
  <si>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</si>
  <si>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</si>
  <si>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</si>
  <si>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</si>
  <si>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</si>
  <si>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</si>
  <si>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</si>
  <si>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</si>
  <si>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</si>
  <si>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</si>
  <si>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</si>
  <si>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</si>
  <si>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</si>
  <si>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</si>
  <si>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</si>
  <si>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</si>
  <si>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</si>
  <si>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</si>
  <si>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</si>
  <si>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</si>
  <si>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</si>
  <si>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</si>
  <si>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</si>
  <si>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</si>
  <si>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</si>
  <si>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</si>
  <si>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</si>
  <si>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</si>
  <si>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</si>
  <si>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</si>
  <si>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</si>
  <si>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</si>
  <si>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</si>
  <si>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</si>
  <si>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</si>
  <si>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</si>
  <si>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</si>
  <si>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</si>
  <si>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</si>
  <si>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</si>
  <si>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</si>
  <si>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</si>
  <si>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</si>
  <si>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</si>
  <si>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</si>
  <si>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</si>
  <si>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</si>
  <si>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</si>
  <si>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</si>
  <si>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</si>
  <si>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</si>
  <si>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</si>
  <si>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</si>
  <si>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</si>
  <si>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</si>
  <si>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</si>
  <si>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</si>
  <si>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</si>
  <si>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</si>
  <si>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</si>
  <si>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</si>
  <si>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</si>
  <si>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</si>
  <si>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</si>
  <si>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</si>
  <si>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</si>
  <si>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</si>
  <si>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</si>
  <si>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</si>
  <si>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</si>
  <si>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</si>
  <si>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</si>
  <si>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</si>
  <si>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</si>
  <si>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</si>
  <si>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</si>
  <si>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</si>
  <si>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</si>
  <si>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</si>
  <si>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</si>
  <si>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</si>
  <si>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</si>
  <si>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</si>
  <si>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</si>
  <si>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</si>
  <si>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</si>
  <si>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</si>
  <si>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</si>
  <si>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</si>
  <si>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</si>
  <si>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</si>
  <si>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</si>
  <si>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</si>
  <si>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</si>
  <si>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</si>
  <si>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</si>
  <si>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</si>
  <si>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</si>
  <si>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</si>
  <si>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</si>
  <si>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</si>
  <si>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</si>
  <si>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</si>
  <si>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</si>
  <si>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</si>
  <si>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</si>
  <si>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</si>
  <si>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</si>
  <si>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</si>
  <si>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</si>
  <si>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</si>
  <si>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</si>
  <si>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</si>
  <si>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</si>
  <si>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</si>
  <si>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</si>
  <si>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</si>
  <si>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</si>
  <si>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</si>
  <si>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</si>
  <si>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</si>
  <si>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</si>
  <si>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</si>
  <si>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</si>
  <si>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</si>
  <si>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</si>
  <si>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</si>
  <si>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</si>
  <si>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</si>
  <si>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</si>
  <si>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</si>
  <si>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</si>
  <si>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</si>
  <si>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</si>
  <si>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</si>
  <si>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</si>
  <si>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</si>
  <si>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</si>
  <si>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</si>
  <si>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</si>
  <si>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</si>
  <si>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</si>
  <si>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</si>
  <si>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</si>
  <si>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</si>
  <si>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</si>
  <si>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</si>
  <si>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</si>
  <si>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</si>
  <si>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</si>
  <si>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</si>
  <si>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</si>
  <si>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</si>
  <si>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</si>
  <si>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</si>
  <si>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</si>
  <si>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</si>
  <si>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</si>
  <si>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</si>
  <si>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</si>
  <si>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</si>
  <si>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</si>
  <si>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</si>
  <si>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</si>
  <si>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</si>
  <si>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</si>
  <si>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</si>
  <si>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</si>
  <si>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</si>
  <si>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</si>
  <si>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</si>
  <si>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</si>
  <si>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</si>
  <si>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</si>
  <si>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</si>
  <si>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</si>
  <si>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</si>
  <si>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</si>
  <si>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</si>
  <si>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</si>
  <si>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</si>
  <si>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</si>
  <si>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</si>
  <si>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</si>
  <si>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</si>
  <si>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</si>
  <si>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</si>
  <si>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</si>
  <si>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</si>
  <si>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</si>
  <si>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</si>
  <si>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</si>
  <si>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</si>
  <si>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</si>
  <si>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</si>
  <si>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</si>
  <si>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</si>
  <si>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</si>
  <si>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</si>
  <si>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</si>
  <si>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</si>
  <si>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</si>
  <si>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</si>
  <si>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</si>
  <si>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</si>
  <si>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</si>
  <si>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</si>
  <si>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</si>
  <si>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</si>
  <si>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</si>
  <si>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</si>
  <si>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</si>
  <si>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</si>
  <si>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</si>
  <si>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</si>
  <si>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</si>
  <si>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</si>
  <si>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</si>
  <si>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</si>
  <si>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</si>
  <si>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</si>
  <si>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</si>
  <si>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</si>
  <si>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</si>
  <si>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</si>
  <si>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</si>
  <si>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</si>
  <si>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</si>
  <si>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</si>
  <si>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</si>
  <si>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</si>
  <si>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</si>
  <si>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</si>
  <si>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</si>
  <si>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</si>
  <si>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</si>
  <si>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</si>
  <si>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</si>
  <si>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</si>
  <si>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</si>
  <si>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</si>
  <si>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</si>
  <si>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</si>
  <si>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</si>
  <si>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</si>
  <si>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</si>
  <si>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</si>
  <si>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</si>
  <si>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</si>
  <si>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</si>
  <si>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</si>
  <si>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</si>
  <si>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</si>
  <si>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</si>
  <si>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</si>
  <si>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</si>
  <si>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</si>
  <si>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</si>
  <si>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</si>
  <si>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</si>
  <si>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</si>
  <si>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</si>
  <si>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</si>
  <si>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</si>
  <si>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</si>
  <si>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</si>
  <si>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</si>
  <si>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</si>
  <si>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</si>
  <si>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</si>
  <si>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</si>
  <si>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</si>
  <si>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</si>
  <si>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</si>
  <si>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</si>
  <si>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</si>
  <si>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</si>
  <si>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</si>
  <si>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</si>
  <si>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</si>
  <si>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</si>
  <si>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</si>
  <si>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</si>
  <si>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</si>
  <si>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</si>
  <si>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</si>
  <si>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</si>
  <si>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</si>
  <si>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</si>
  <si>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</si>
  <si>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</si>
  <si>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</si>
  <si>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</si>
  <si>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</si>
  <si>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</si>
  <si>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</si>
  <si>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</si>
  <si>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</si>
  <si>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</si>
  <si>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</si>
  <si>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</si>
  <si>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</si>
  <si>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</si>
  <si>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</si>
  <si>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</si>
  <si>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</si>
  <si>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</si>
  <si>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</si>
  <si>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</si>
  <si>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</si>
  <si>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</si>
  <si>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</si>
  <si>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</si>
  <si>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</si>
  <si>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</si>
  <si>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</si>
  <si>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</si>
  <si>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</si>
  <si>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</si>
  <si>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</si>
  <si>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</si>
  <si>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</si>
  <si>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</si>
  <si>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</si>
  <si>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</si>
  <si>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</si>
  <si>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</si>
  <si>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</si>
  <si>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</si>
  <si>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</si>
  <si>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</si>
  <si>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</si>
  <si>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</si>
  <si>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</si>
  <si>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</si>
  <si>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</si>
  <si>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</si>
  <si>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</si>
  <si>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</si>
  <si>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</si>
  <si>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</si>
  <si>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</si>
  <si>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</si>
  <si>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</si>
  <si>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</si>
  <si>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</si>
  <si>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</si>
  <si>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</si>
  <si>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</si>
  <si>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</si>
  <si>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</si>
  <si>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</si>
  <si>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</si>
  <si>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</si>
  <si>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</si>
  <si>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</si>
  <si>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</si>
  <si>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</si>
  <si>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</si>
  <si>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</si>
  <si>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</si>
  <si>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</si>
  <si>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</si>
  <si>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</si>
  <si>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</si>
  <si>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</si>
  <si>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</si>
  <si>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</si>
  <si>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</si>
  <si>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</si>
  <si>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</si>
  <si>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</si>
  <si>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</si>
  <si>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</si>
  <si>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</si>
  <si>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</si>
  <si>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</si>
  <si>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</si>
  <si>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</si>
  <si>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</si>
  <si>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</si>
  <si>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</si>
  <si>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</si>
  <si>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</si>
  <si>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</si>
  <si>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</si>
  <si>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</si>
  <si>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</si>
  <si>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</si>
  <si>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</si>
  <si>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</si>
  <si>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</si>
  <si>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</si>
  <si>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</si>
  <si>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</si>
  <si>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</si>
  <si>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</si>
  <si>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</si>
  <si>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</si>
  <si>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</si>
  <si>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</si>
  <si>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</si>
  <si>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</si>
  <si>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</si>
  <si>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</si>
  <si>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</si>
  <si>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</si>
  <si>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</si>
  <si>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</si>
  <si>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</si>
  <si>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</si>
  <si>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</si>
  <si>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</si>
  <si>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</si>
  <si>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</si>
  <si>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</si>
  <si>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</si>
  <si>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</si>
  <si>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</si>
  <si>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</si>
  <si>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</si>
  <si>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</si>
  <si>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</si>
  <si>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</si>
  <si>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</si>
  <si>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</si>
  <si>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</si>
  <si>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</si>
  <si>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</si>
  <si>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</si>
  <si>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</si>
  <si>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</si>
  <si>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</si>
  <si>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</si>
  <si>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</si>
  <si>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</si>
  <si>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</si>
  <si>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</si>
  <si>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</si>
  <si>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</si>
  <si>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</si>
  <si>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</si>
  <si>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</si>
  <si>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</si>
  <si>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</si>
  <si>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</si>
  <si>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</si>
  <si>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</si>
  <si>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</si>
  <si>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</si>
  <si>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</si>
  <si>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</si>
  <si>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</si>
  <si>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</si>
  <si>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</si>
  <si>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</si>
  <si>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</si>
  <si>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</si>
  <si>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</si>
  <si>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</si>
  <si>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</si>
  <si>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</si>
  <si>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</si>
  <si>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</si>
  <si>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</si>
  <si>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</si>
  <si>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</si>
  <si>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</si>
  <si>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</si>
  <si>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</si>
  <si>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</si>
  <si>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</si>
  <si>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</si>
  <si>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</si>
  <si>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</si>
  <si>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</si>
  <si>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</si>
  <si>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</si>
  <si>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</si>
  <si>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</si>
  <si>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</si>
  <si>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</si>
  <si>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</si>
  <si>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</si>
  <si>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</si>
  <si>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</si>
  <si>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</si>
  <si>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</si>
  <si>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</si>
  <si>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</si>
  <si>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</si>
  <si>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</si>
  <si>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</si>
  <si>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</si>
  <si>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</si>
  <si>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</si>
  <si>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</si>
  <si>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</si>
  <si>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</si>
  <si>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</si>
  <si>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</si>
  <si>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</si>
  <si>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</si>
  <si>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</si>
  <si>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</si>
  <si>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</si>
  <si>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</si>
  <si>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</si>
  <si>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</si>
  <si>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</si>
  <si>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</si>
  <si>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</si>
  <si>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</si>
  <si>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</si>
  <si>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</si>
  <si>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</si>
  <si>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</si>
  <si>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</si>
  <si>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</si>
  <si>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</si>
  <si>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</si>
  <si>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</si>
  <si>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</si>
  <si>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</si>
  <si>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</si>
  <si>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</si>
  <si>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</si>
  <si>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</si>
  <si>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</si>
  <si>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</si>
  <si>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</si>
  <si>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</si>
  <si>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</si>
  <si>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</si>
  <si>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</si>
  <si>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</si>
  <si>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</si>
  <si>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</si>
  <si>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</si>
  <si>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</si>
  <si>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</si>
  <si>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</si>
  <si>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</si>
  <si>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</si>
  <si>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</si>
  <si>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</si>
  <si>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</si>
  <si>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</si>
  <si>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</si>
  <si>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</si>
  <si>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</si>
  <si>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</si>
  <si>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</si>
  <si>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</si>
  <si>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</si>
  <si>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</si>
  <si>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</si>
  <si>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</si>
  <si>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</si>
  <si>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</si>
  <si>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</si>
  <si>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</si>
  <si>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</si>
  <si>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</si>
  <si>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</si>
  <si>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</si>
  <si>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</si>
  <si>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</si>
  <si>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</si>
  <si>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</si>
  <si>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</si>
  <si>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</si>
  <si>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</si>
  <si>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</si>
  <si>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</si>
  <si>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</si>
  <si>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</si>
  <si>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</si>
  <si>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</si>
  <si>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</si>
  <si>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</si>
  <si>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</si>
  <si>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</si>
  <si>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</si>
  <si>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</si>
  <si>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</si>
  <si>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</si>
  <si>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</si>
  <si>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</si>
  <si>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</si>
  <si>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</si>
  <si>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</si>
  <si>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</si>
  <si>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</si>
  <si>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</si>
  <si>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</si>
  <si>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</si>
  <si>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</si>
  <si>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</si>
  <si>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</si>
  <si>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</si>
  <si>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</si>
  <si>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</si>
  <si>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</si>
  <si>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</si>
  <si>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</si>
  <si>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</si>
  <si>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</si>
  <si>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</si>
  <si>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</si>
  <si>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</si>
  <si>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</si>
  <si>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</si>
  <si>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</si>
  <si>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</si>
  <si>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</si>
  <si>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</si>
  <si>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</si>
  <si>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</si>
  <si>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</si>
  <si>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</si>
  <si>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</si>
  <si>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</si>
  <si>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</si>
  <si>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</si>
  <si>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</si>
  <si>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</si>
  <si>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</si>
  <si>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</si>
  <si>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</si>
  <si>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</si>
  <si>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</si>
  <si>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</si>
  <si>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</si>
  <si>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</si>
  <si>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</si>
  <si>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</si>
  <si>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</si>
  <si>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</si>
  <si>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</si>
  <si>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</si>
  <si>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</si>
  <si>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</si>
  <si>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</si>
  <si>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</si>
  <si>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</si>
  <si>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</si>
  <si>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</si>
  <si>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</si>
  <si>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</si>
  <si>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</si>
  <si>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</si>
  <si>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</si>
  <si>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</si>
  <si>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</si>
  <si>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</si>
  <si>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</si>
  <si>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</si>
  <si>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</si>
  <si>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</si>
  <si>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</si>
  <si>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</si>
  <si>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</si>
  <si>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</si>
  <si>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</si>
  <si>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</si>
  <si>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</si>
  <si>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</si>
  <si>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</si>
  <si>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</si>
  <si>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</si>
  <si>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</si>
  <si>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</si>
  <si>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</si>
  <si>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</si>
  <si>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</si>
  <si>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</si>
  <si>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</si>
  <si>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</si>
  <si>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</si>
  <si>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</si>
  <si>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</si>
  <si>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</si>
  <si>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</si>
  <si>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</si>
  <si>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</si>
  <si>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</si>
  <si>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</si>
  <si>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</si>
  <si>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</si>
  <si>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</si>
  <si>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</si>
  <si>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</si>
  <si>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</si>
  <si>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</si>
  <si>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</si>
  <si>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</si>
  <si>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</si>
  <si>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</si>
  <si>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</si>
  <si>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</si>
  <si>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</si>
  <si>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</si>
  <si>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</si>
  <si>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</si>
  <si>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</si>
  <si>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</si>
  <si>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</si>
  <si>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</si>
  <si>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</si>
  <si>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</si>
  <si>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</si>
  <si>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</si>
  <si>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</si>
  <si>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</si>
  <si>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</si>
  <si>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</si>
  <si>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</si>
  <si>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</si>
  <si>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</si>
  <si>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</si>
  <si>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</si>
  <si>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</si>
  <si>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</si>
  <si>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</si>
  <si>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</si>
  <si>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</si>
  <si>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</si>
  <si>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</si>
  <si>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</si>
  <si>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</si>
  <si>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</si>
  <si>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</si>
  <si>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</si>
  <si>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</si>
  <si>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</si>
  <si>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</si>
  <si>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</si>
  <si>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</si>
  <si>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</si>
  <si>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</si>
  <si>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</si>
  <si>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</si>
  <si>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</si>
  <si>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</si>
  <si>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</si>
  <si>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</si>
  <si>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</si>
  <si>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</si>
  <si>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</si>
  <si>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</si>
  <si>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</si>
  <si>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</si>
  <si>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</si>
  <si>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</si>
  <si>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</si>
  <si>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</si>
  <si>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</si>
  <si>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</si>
  <si>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</si>
  <si>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</si>
  <si>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</si>
  <si>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</si>
  <si>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</si>
  <si>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</si>
  <si>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</si>
  <si>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</si>
  <si>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</si>
  <si>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</si>
  <si>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</si>
  <si>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</si>
  <si>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</si>
  <si>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</si>
  <si>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</si>
  <si>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</si>
  <si>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</si>
  <si>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</si>
  <si>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</si>
  <si>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</si>
  <si>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</si>
  <si>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</si>
  <si>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</si>
  <si>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</si>
  <si>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</si>
  <si>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</si>
  <si>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</si>
  <si>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</si>
  <si>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</si>
  <si>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</si>
  <si>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</si>
  <si>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</si>
  <si>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</si>
  <si>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</si>
  <si>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</si>
  <si>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</si>
  <si>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</si>
  <si>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</si>
  <si>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</si>
  <si>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</si>
  <si>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</si>
  <si>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</si>
  <si>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</si>
  <si>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</si>
  <si>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</si>
  <si>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</si>
  <si>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</si>
  <si>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</si>
  <si>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</si>
  <si>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</si>
  <si>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</si>
  <si>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</si>
  <si>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</si>
  <si>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</si>
  <si>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</si>
  <si>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</si>
  <si>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</si>
  <si>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</si>
  <si>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</si>
  <si>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</si>
  <si>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</si>
  <si>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</si>
  <si>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</si>
  <si>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</si>
  <si>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</si>
  <si>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</si>
  <si>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</si>
  <si>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</si>
  <si>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</si>
  <si>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</si>
  <si>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</si>
  <si>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</si>
  <si>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</si>
  <si>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</si>
  <si>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</si>
  <si>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</si>
  <si>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</si>
  <si>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</si>
  <si>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</si>
  <si>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</si>
  <si>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</si>
  <si>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</si>
  <si>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</si>
  <si>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</si>
  <si>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</si>
  <si>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</si>
  <si>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</si>
  <si>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</si>
  <si>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</si>
  <si>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</si>
  <si>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</si>
  <si>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</si>
  <si>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</si>
  <si>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</si>
  <si>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</si>
  <si>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</si>
  <si>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</si>
  <si>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</si>
  <si>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</si>
  <si>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</si>
  <si>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</si>
  <si>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</si>
  <si>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</si>
  <si>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</si>
  <si>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</si>
  <si>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</si>
  <si>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</si>
  <si>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</si>
  <si>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</si>
  <si>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</si>
  <si>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</si>
  <si>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</si>
  <si>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</si>
  <si>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</si>
  <si>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</si>
  <si>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</si>
  <si>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</si>
  <si>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</si>
  <si>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</si>
  <si>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</si>
  <si>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</si>
  <si>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</si>
  <si>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</si>
  <si>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</si>
  <si>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</si>
  <si>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</si>
  <si>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</si>
  <si>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</si>
  <si>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</si>
  <si>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</si>
  <si>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</si>
  <si>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</si>
  <si>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</si>
  <si>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</si>
  <si>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</si>
  <si>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</si>
  <si>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</si>
  <si>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</si>
  <si>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</si>
  <si>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</si>
  <si>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</si>
  <si>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</si>
  <si>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</si>
  <si>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</si>
  <si>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</si>
  <si>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</si>
  <si>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</si>
  <si>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</si>
  <si>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</si>
  <si>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</si>
  <si>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</si>
  <si>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</si>
  <si>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</si>
  <si>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</si>
  <si>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</si>
  <si>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</si>
  <si>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</si>
  <si>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</si>
  <si>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</si>
  <si>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</si>
  <si>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</si>
  <si>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</si>
  <si>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</si>
  <si>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</si>
  <si>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</si>
  <si>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</si>
  <si>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</si>
  <si>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</si>
  <si>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</si>
  <si>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</si>
  <si>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</si>
  <si>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</si>
  <si>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</si>
  <si>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</si>
  <si>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</si>
  <si>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</si>
  <si>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</si>
  <si>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</si>
  <si>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</si>
  <si>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</si>
  <si>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</si>
  <si>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</si>
  <si>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</si>
  <si>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</si>
  <si>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</si>
  <si>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</si>
  <si>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</si>
  <si>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</si>
  <si>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</si>
  <si>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</si>
  <si>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</si>
  <si>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</si>
  <si>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</si>
  <si>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</si>
  <si>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</si>
  <si>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</si>
  <si>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</si>
  <si>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</si>
  <si>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</si>
  <si>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</si>
  <si>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</si>
  <si>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</si>
  <si>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</si>
  <si>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</si>
  <si>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</si>
  <si>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</si>
  <si>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</si>
  <si>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</si>
  <si>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</si>
  <si>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</si>
  <si>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</si>
  <si>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</si>
  <si>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</si>
  <si>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</si>
  <si>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</si>
  <si>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</si>
  <si>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</si>
  <si>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</si>
  <si>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</si>
  <si>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</si>
  <si>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</si>
  <si>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</si>
  <si>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</si>
  <si>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</si>
  <si>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</si>
  <si>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</si>
  <si>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</si>
  <si>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</si>
  <si>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</si>
  <si>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</si>
  <si>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</si>
  <si>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</si>
  <si>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</si>
  <si>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</si>
  <si>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</si>
  <si>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</si>
  <si>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</si>
  <si>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</si>
  <si>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</si>
  <si>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</si>
  <si>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</si>
  <si>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</si>
  <si>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</si>
  <si>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</si>
  <si>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</si>
  <si>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</si>
  <si>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</si>
  <si>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</si>
  <si>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</si>
  <si>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</si>
  <si>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</si>
  <si>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</si>
  <si>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</si>
  <si>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</si>
  <si>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</si>
  <si>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</si>
  <si>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</si>
  <si>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</si>
  <si>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</si>
  <si>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</si>
  <si>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</si>
  <si>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</si>
  <si>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</si>
  <si>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</si>
  <si>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</si>
  <si>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</si>
  <si>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</si>
  <si>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</si>
  <si>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</si>
  <si>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</si>
  <si>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</si>
  <si>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</si>
  <si>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</si>
  <si>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</si>
  <si>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</si>
  <si>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</si>
  <si>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</si>
  <si>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</si>
  <si>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</si>
  <si>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</si>
  <si>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</si>
  <si>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</si>
  <si>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</si>
  <si>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</si>
  <si>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</si>
  <si>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</si>
  <si>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</si>
  <si>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</si>
  <si>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</si>
  <si>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</si>
  <si>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</si>
  <si>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</si>
  <si>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</si>
  <si>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</si>
  <si>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</si>
  <si>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</si>
  <si>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</si>
  <si>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</si>
  <si>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</si>
  <si>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</si>
  <si>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</si>
  <si>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</si>
  <si>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</si>
  <si>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</si>
  <si>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</si>
  <si>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</si>
  <si>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</si>
  <si>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</si>
  <si>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</si>
  <si>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</si>
  <si>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</si>
  <si>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</si>
  <si>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</si>
  <si>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</si>
  <si>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</si>
  <si>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</si>
  <si>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</si>
  <si>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</si>
  <si>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</si>
  <si>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</si>
  <si>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</si>
  <si>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</si>
  <si>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</si>
  <si>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</si>
  <si>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</si>
  <si>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</si>
  <si>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</si>
  <si>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</si>
  <si>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</si>
  <si>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</si>
  <si>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</si>
  <si>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</si>
  <si>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</si>
  <si>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</si>
  <si>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</si>
  <si>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</si>
  <si>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</si>
  <si>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</si>
  <si>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</si>
  <si>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</si>
  <si>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</si>
  <si>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</si>
  <si>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</si>
  <si>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</si>
  <si>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</si>
  <si>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</si>
  <si>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</si>
  <si>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</si>
  <si>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</si>
  <si>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</si>
  <si>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</si>
  <si>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</si>
  <si>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</si>
  <si>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</si>
  <si>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</si>
  <si>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</si>
  <si>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</si>
  <si>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</si>
  <si>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</si>
  <si>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</si>
  <si>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</si>
  <si>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</si>
  <si>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</si>
  <si>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</si>
  <si>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</si>
  <si>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</si>
  <si>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</si>
  <si>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</si>
  <si>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</si>
  <si>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</si>
  <si>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</si>
  <si>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</si>
  <si>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</si>
  <si>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</si>
  <si>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</si>
  <si>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</si>
  <si>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</si>
  <si>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</si>
  <si>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</si>
  <si>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</si>
  <si>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</si>
  <si>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</si>
  <si>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</si>
  <si>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</si>
  <si>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</si>
  <si>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</si>
  <si>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</si>
  <si>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</si>
  <si>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</si>
  <si>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</si>
  <si>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</si>
  <si>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</si>
  <si>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</si>
  <si>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</si>
  <si>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</si>
  <si>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</si>
  <si>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</si>
  <si>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</si>
  <si>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</si>
  <si>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</si>
  <si>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</si>
  <si>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</si>
  <si>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</si>
  <si>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</si>
  <si>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</si>
  <si>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</si>
  <si>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</si>
  <si>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</si>
  <si>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</si>
  <si>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</si>
  <si>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</si>
  <si>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</si>
  <si>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</si>
  <si>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</si>
  <si>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</si>
  <si>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</si>
  <si>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</si>
  <si>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</si>
  <si>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</si>
  <si>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</si>
  <si>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</si>
  <si>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</si>
  <si>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</si>
  <si>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</si>
  <si>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</si>
  <si>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</si>
  <si>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</si>
  <si>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</si>
  <si>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</si>
  <si>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</si>
  <si>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</si>
  <si>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</si>
  <si>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</si>
  <si>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</si>
  <si>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</si>
  <si>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</si>
  <si>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</si>
  <si>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</si>
  <si>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</si>
  <si>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</si>
  <si>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</si>
  <si>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</si>
  <si>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</si>
  <si>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</si>
  <si>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</si>
  <si>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</si>
  <si>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</si>
  <si>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</si>
  <si>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</si>
  <si>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</si>
  <si>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</si>
  <si>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</si>
  <si>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</si>
  <si>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</si>
  <si>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</si>
  <si>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</si>
  <si>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</si>
  <si>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</si>
  <si>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</si>
  <si>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</si>
  <si>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</si>
  <si>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</si>
  <si>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</si>
  <si>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</si>
  <si>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</si>
  <si>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</si>
  <si>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</si>
  <si>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</si>
  <si>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</si>
  <si>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</si>
  <si>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</si>
  <si>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</si>
  <si>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</si>
  <si>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</si>
  <si>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</si>
  <si>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</si>
  <si>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</si>
  <si>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</si>
  <si>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</si>
  <si>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</si>
  <si>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</si>
  <si>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</si>
  <si>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</si>
  <si>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</si>
  <si>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</si>
  <si>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</si>
  <si>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</si>
  <si>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</si>
  <si>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</si>
  <si>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</si>
  <si>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</si>
  <si>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</si>
  <si>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</si>
  <si>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</si>
  <si>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</si>
  <si>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</si>
  <si>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</si>
  <si>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</si>
  <si>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</si>
  <si>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</si>
  <si>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</si>
  <si>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</si>
  <si>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</si>
  <si>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</si>
  <si>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</si>
  <si>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</si>
  <si>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</si>
  <si>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</si>
  <si>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</si>
  <si>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</si>
  <si>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</si>
  <si>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</si>
  <si>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</si>
  <si>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</si>
  <si>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</si>
  <si>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</si>
  <si>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</si>
  <si>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</si>
  <si>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</si>
  <si>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</si>
  <si>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</si>
  <si>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</si>
  <si>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</si>
  <si>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</si>
  <si>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</si>
  <si>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</si>
  <si>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</si>
  <si>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</si>
  <si>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</si>
  <si>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</si>
  <si>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</si>
  <si>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</si>
  <si>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</si>
  <si>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</si>
  <si>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</si>
  <si>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</si>
  <si>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</si>
  <si>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</si>
  <si>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</si>
  <si>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</si>
  <si>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</si>
  <si>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</si>
  <si>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</si>
  <si>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</si>
  <si>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</si>
  <si>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</si>
  <si>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</si>
  <si>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</si>
  <si>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</si>
  <si>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</si>
  <si>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</si>
  <si>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</si>
  <si>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</si>
  <si>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</si>
  <si>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</si>
  <si>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</si>
  <si>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</si>
  <si>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</si>
  <si>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</si>
  <si>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</si>
  <si>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</si>
  <si>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</si>
  <si>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</si>
  <si>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</si>
  <si>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</si>
  <si>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</si>
  <si>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</si>
  <si>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</si>
  <si>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</si>
  <si>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</si>
  <si>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</si>
  <si>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</si>
  <si>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</si>
  <si>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</si>
  <si>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</si>
  <si>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</si>
  <si>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</si>
  <si>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</si>
  <si>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</si>
  <si>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</si>
  <si>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</si>
  <si>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</si>
  <si>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</si>
  <si>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</si>
  <si>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</si>
  <si>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</si>
  <si>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</si>
  <si>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</si>
  <si>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</si>
  <si>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</si>
  <si>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</si>
  <si>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</si>
  <si>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</si>
  <si>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</si>
  <si>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</si>
  <si>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</si>
  <si>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</si>
  <si>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</si>
  <si>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</si>
  <si>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</si>
  <si>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</si>
  <si>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</si>
  <si>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</si>
  <si>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</si>
  <si>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</si>
  <si>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</si>
  <si>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</si>
  <si>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</si>
  <si>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</si>
  <si>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</si>
  <si>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</si>
  <si>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</si>
  <si>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</si>
  <si>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</si>
  <si>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</si>
  <si>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</si>
  <si>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</si>
  <si>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</si>
  <si>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</si>
  <si>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</si>
  <si>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</si>
  <si>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</si>
  <si>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</si>
  <si>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</si>
  <si>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</si>
  <si>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</si>
  <si>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</si>
  <si>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</si>
  <si>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</si>
  <si>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</si>
  <si>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</si>
  <si>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</si>
  <si>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</si>
  <si>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</si>
  <si>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</si>
  <si>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</si>
  <si>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</si>
  <si>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</si>
  <si>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</si>
  <si>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</si>
  <si>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</si>
  <si>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</si>
  <si>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</si>
  <si>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</si>
  <si>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</si>
  <si>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</si>
  <si>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</si>
  <si>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</si>
  <si>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</si>
  <si>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</si>
  <si>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</si>
  <si>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</si>
  <si>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</si>
  <si>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</si>
  <si>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</si>
  <si>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</si>
  <si>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</si>
  <si>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</si>
  <si>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</si>
  <si>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</si>
  <si>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</si>
  <si>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</si>
  <si>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</si>
  <si>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</si>
  <si>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</si>
  <si>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</si>
  <si>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</si>
  <si>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</si>
  <si>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</si>
  <si>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</si>
  <si>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</si>
  <si>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</si>
  <si>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</si>
  <si>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</si>
  <si>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</si>
  <si>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</si>
  <si>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</si>
  <si>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</si>
  <si>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</si>
  <si>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</si>
  <si>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</si>
  <si>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</si>
  <si>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</si>
  <si>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</si>
  <si>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</si>
  <si>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</si>
  <si>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</si>
  <si>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</si>
  <si>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</si>
  <si>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</si>
  <si>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</si>
  <si>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</si>
  <si>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</si>
  <si>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</si>
  <si>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</si>
  <si>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</si>
  <si>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</si>
  <si>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</si>
  <si>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</si>
  <si>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</si>
  <si>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</si>
  <si>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</si>
  <si>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</si>
  <si>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</si>
  <si>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</si>
  <si>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</si>
  <si>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</si>
  <si>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</si>
  <si>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</si>
  <si>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</si>
  <si>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</si>
  <si>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</si>
  <si>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</si>
  <si>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</si>
  <si>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</si>
  <si>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</si>
  <si>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</si>
  <si>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</si>
  <si>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</si>
  <si>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</si>
  <si>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</si>
  <si>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</si>
  <si>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</si>
  <si>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</si>
  <si>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</si>
  <si>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</si>
  <si>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</si>
  <si>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</si>
  <si>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</si>
  <si>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</si>
  <si>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</si>
  <si>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</si>
  <si>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</si>
  <si>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</si>
  <si>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</si>
  <si>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</si>
  <si>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</si>
  <si>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</si>
  <si>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</si>
  <si>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</si>
  <si>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</si>
  <si>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</si>
  <si>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</si>
  <si>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</si>
  <si>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</si>
  <si>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</si>
  <si>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</si>
  <si>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</si>
  <si>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</si>
  <si>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</si>
  <si>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</si>
  <si>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</si>
  <si>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</si>
  <si>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</si>
  <si>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</si>
  <si>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</si>
  <si>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</si>
  <si>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</si>
  <si>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</si>
  <si>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</si>
  <si>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</si>
  <si>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</si>
  <si>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</si>
  <si>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</si>
  <si>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</si>
  <si>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</si>
  <si>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</si>
  <si>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</si>
  <si>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</si>
  <si>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</si>
  <si>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</si>
  <si>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</si>
  <si>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</si>
  <si>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</si>
  <si>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</si>
  <si>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</si>
  <si>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</si>
  <si>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</si>
  <si>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</si>
  <si>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</si>
  <si>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</si>
  <si>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</si>
  <si>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</si>
  <si>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</si>
  <si>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</si>
  <si>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</si>
  <si>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</si>
  <si>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</si>
  <si>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</si>
  <si>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</si>
  <si>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</si>
  <si>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</si>
  <si>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</si>
  <si>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</si>
  <si>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</si>
  <si>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</si>
  <si>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</si>
  <si>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</si>
  <si>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</si>
  <si>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</si>
  <si>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</si>
  <si>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</si>
  <si>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</si>
  <si>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</si>
  <si>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</si>
  <si>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</si>
  <si>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</si>
  <si>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</si>
  <si>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</si>
  <si>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</si>
  <si>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</si>
  <si>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</si>
  <si>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</si>
  <si>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</si>
  <si>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</si>
  <si>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</si>
  <si>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</si>
  <si>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</si>
  <si>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</si>
  <si>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</si>
  <si>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</si>
  <si>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</si>
  <si>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</si>
  <si>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</si>
  <si>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</si>
  <si>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</si>
  <si>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</si>
  <si>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</si>
  <si>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</si>
  <si>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</si>
  <si>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</si>
  <si>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</si>
  <si>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</si>
  <si>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</si>
  <si>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</si>
  <si>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</si>
  <si>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</si>
  <si>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</si>
  <si>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</si>
  <si>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</si>
  <si>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</si>
  <si>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</si>
  <si>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</si>
  <si>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</si>
  <si>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</si>
  <si>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</si>
  <si>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</si>
  <si>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</si>
  <si>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</si>
  <si>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</si>
  <si>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</si>
  <si>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</si>
  <si>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</si>
  <si>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</si>
  <si>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</si>
  <si>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</si>
  <si>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</si>
  <si>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</si>
  <si>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</si>
  <si>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</si>
  <si>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</si>
  <si>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</si>
  <si>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</si>
  <si>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</si>
  <si>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</si>
  <si>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</si>
  <si>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</si>
  <si>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</si>
  <si>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</si>
  <si>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</si>
  <si>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</si>
  <si>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</si>
  <si>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</si>
  <si>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</si>
  <si>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</si>
  <si>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</si>
  <si>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</si>
  <si>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</si>
  <si>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</si>
  <si>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</si>
  <si>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</si>
  <si>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</si>
  <si>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</si>
  <si>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</si>
  <si>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</si>
  <si>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</si>
  <si>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</si>
  <si>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</si>
  <si>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</si>
  <si>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</si>
  <si>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</si>
  <si>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</si>
  <si>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</si>
  <si>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</si>
  <si>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</si>
  <si>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</si>
  <si>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</si>
  <si>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</si>
  <si>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</si>
  <si>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</si>
  <si>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</si>
  <si>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</si>
  <si>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</si>
  <si>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</si>
  <si>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</si>
  <si>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</si>
  <si>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</si>
  <si>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</si>
  <si>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</si>
  <si>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</si>
  <si>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</si>
  <si>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</si>
  <si>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</si>
  <si>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</si>
  <si>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</si>
  <si>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</si>
  <si>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</si>
  <si>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</si>
  <si>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</si>
  <si>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</si>
  <si>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</si>
  <si>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</si>
  <si>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</si>
  <si>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</si>
  <si>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</si>
  <si>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</si>
  <si>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</si>
  <si>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</si>
  <si>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</si>
  <si>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</si>
  <si>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</si>
  <si>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</si>
  <si>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</si>
  <si>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</si>
  <si>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</si>
  <si>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</si>
  <si>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</si>
  <si>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</si>
  <si>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</si>
  <si>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</si>
  <si>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</si>
  <si>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</si>
  <si>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</si>
  <si>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</si>
  <si>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</si>
  <si>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</si>
  <si>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</si>
  <si>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</si>
  <si>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</si>
  <si>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</si>
  <si>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</si>
  <si>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</si>
  <si>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</si>
  <si>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</si>
  <si>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</si>
  <si>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</si>
  <si>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</si>
  <si>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</si>
  <si>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</si>
  <si>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</si>
  <si>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</si>
  <si>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</si>
  <si>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</si>
  <si>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</si>
  <si>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</si>
  <si>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</si>
  <si>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</si>
  <si>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</si>
  <si>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</si>
  <si>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</si>
  <si>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</si>
  <si>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</si>
  <si>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</si>
  <si>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</si>
  <si>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</si>
  <si>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</si>
  <si>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</si>
  <si>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</si>
  <si>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</si>
  <si>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</si>
  <si>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</si>
  <si>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</si>
  <si>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</si>
  <si>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</si>
  <si>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</si>
  <si>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</si>
  <si>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</si>
  <si>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</si>
  <si>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</si>
  <si>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</si>
  <si>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</si>
  <si>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</si>
  <si>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</si>
  <si>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</si>
  <si>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</si>
  <si>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</si>
  <si>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</si>
  <si>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</si>
  <si>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</si>
  <si>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</si>
  <si>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</si>
  <si>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</si>
  <si>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</si>
  <si>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</si>
  <si>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</si>
  <si>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</si>
  <si>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</si>
  <si>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</si>
  <si>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</si>
  <si>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</si>
  <si>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</si>
  <si>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</si>
  <si>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</si>
  <si>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</si>
  <si>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</si>
  <si>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</si>
  <si>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</si>
  <si>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</si>
  <si>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</si>
  <si>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</si>
  <si>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</si>
  <si>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</si>
  <si>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</si>
  <si>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</si>
  <si>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</si>
  <si>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</si>
  <si>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</si>
  <si>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</si>
  <si>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</si>
  <si>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</si>
  <si>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</si>
  <si>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</si>
  <si>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</si>
  <si>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</si>
  <si>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</si>
  <si>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</si>
  <si>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</si>
  <si>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</si>
  <si>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</si>
  <si>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</si>
  <si>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</si>
  <si>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</si>
  <si>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</si>
  <si>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</si>
  <si>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</si>
  <si>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</si>
  <si>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</si>
  <si>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</si>
  <si>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</si>
  <si>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</si>
  <si>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</si>
  <si>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</si>
  <si>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</si>
  <si>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</si>
  <si>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</si>
  <si>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</si>
  <si>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</si>
  <si>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</si>
  <si>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</si>
  <si>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</si>
  <si>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</si>
  <si>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</si>
  <si>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</si>
  <si>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</si>
  <si>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</si>
  <si>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</si>
  <si>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</si>
  <si>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</si>
  <si>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</si>
  <si>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</si>
  <si>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</si>
  <si>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</si>
  <si>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</si>
  <si>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</si>
  <si>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</si>
  <si>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</si>
  <si>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</si>
  <si>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</si>
  <si>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</si>
  <si>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</si>
  <si>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</si>
  <si>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</si>
  <si>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</si>
  <si>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</si>
  <si>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</si>
  <si>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</si>
  <si>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</si>
  <si>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</si>
  <si>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</si>
  <si>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</si>
  <si>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</si>
  <si>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</si>
  <si>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</si>
  <si>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</si>
  <si>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</si>
  <si>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</si>
  <si>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</si>
  <si>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</si>
  <si>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</si>
  <si>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</si>
  <si>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</si>
  <si>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</si>
  <si>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</si>
  <si>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</si>
  <si>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</si>
  <si>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</si>
  <si>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</si>
  <si>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</si>
  <si>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</si>
  <si>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</si>
  <si>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</si>
  <si>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</si>
  <si>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</si>
  <si>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</si>
  <si>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</si>
  <si>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</si>
  <si>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</si>
  <si>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</si>
  <si>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</si>
  <si>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</si>
  <si>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</si>
  <si>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</si>
  <si>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</si>
  <si>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</si>
  <si>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</si>
  <si>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</si>
  <si>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</si>
  <si>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</si>
  <si>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</si>
  <si>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</si>
  <si>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</si>
  <si>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</si>
  <si>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</si>
  <si>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</si>
  <si>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</si>
  <si>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</si>
  <si>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</si>
  <si>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</si>
  <si>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</si>
  <si>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</si>
  <si>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</si>
  <si>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</si>
  <si>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</si>
  <si>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</si>
  <si>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</si>
  <si>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</si>
  <si>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</si>
  <si>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</si>
  <si>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</si>
  <si>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</si>
  <si>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</si>
  <si>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</si>
  <si>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</si>
  <si>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</si>
  <si>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</si>
  <si>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</si>
  <si>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</si>
  <si>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</si>
  <si>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</si>
  <si>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</si>
  <si>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</si>
  <si>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</si>
  <si>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</si>
  <si>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</si>
  <si>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</si>
  <si>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</si>
  <si>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</si>
  <si>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</si>
  <si>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</si>
  <si>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</si>
  <si>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</si>
  <si>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</si>
  <si>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</si>
  <si>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</si>
  <si>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</si>
  <si>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</si>
  <si>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</si>
  <si>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</si>
  <si>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</si>
  <si>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</si>
  <si>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</si>
  <si>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</si>
  <si>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</si>
  <si>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</si>
  <si>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</si>
  <si>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</si>
  <si>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</si>
  <si>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</si>
  <si>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</si>
  <si>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</si>
  <si>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</si>
  <si>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</si>
  <si>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</si>
  <si>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</si>
  <si>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</si>
  <si>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</si>
  <si>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</si>
  <si>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</si>
  <si>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</si>
  <si>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</si>
  <si>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</si>
  <si>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</si>
  <si>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</si>
  <si>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</si>
  <si>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</si>
  <si>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</si>
  <si>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</si>
  <si>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</si>
  <si>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</si>
  <si>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</si>
  <si>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</si>
  <si>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</si>
  <si>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</si>
  <si>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</si>
  <si>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</si>
  <si>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</si>
  <si>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</si>
  <si>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</si>
  <si>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</si>
  <si>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</si>
  <si>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</si>
  <si>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</si>
  <si>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</si>
  <si>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</si>
  <si>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</si>
  <si>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</si>
  <si>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</si>
  <si>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</si>
  <si>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</si>
  <si>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</si>
  <si>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</si>
  <si>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</si>
  <si>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</si>
  <si>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</si>
  <si>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</si>
  <si>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</si>
  <si>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</si>
  <si>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</si>
  <si>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</si>
  <si>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</si>
  <si>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</si>
  <si>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</si>
  <si>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</si>
  <si>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</si>
  <si>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</si>
  <si>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</si>
  <si>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</si>
  <si>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</si>
  <si>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</si>
  <si>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</si>
  <si>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</si>
  <si>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</si>
  <si>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</si>
  <si>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</si>
  <si>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</si>
  <si>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</si>
  <si>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</si>
  <si>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</si>
  <si>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</si>
  <si>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</si>
  <si>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</si>
  <si>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</si>
  <si>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</si>
  <si>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</si>
  <si>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</si>
  <si>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</si>
  <si>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</si>
  <si>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</si>
  <si>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</si>
  <si>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</si>
  <si>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</si>
  <si>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</si>
  <si>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</si>
  <si>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</si>
  <si>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</si>
  <si>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</si>
  <si>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</si>
  <si>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</si>
  <si>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</si>
  <si>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</si>
  <si>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</si>
  <si>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</si>
  <si>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</si>
  <si>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</si>
  <si>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</si>
  <si>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</si>
  <si>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</si>
  <si>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</si>
  <si>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</si>
  <si>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</si>
  <si>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</si>
  <si>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</si>
  <si>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</si>
  <si>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</si>
  <si>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</si>
  <si>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</si>
  <si>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</si>
  <si>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</si>
  <si>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</si>
  <si>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</si>
  <si>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</si>
  <si>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</si>
  <si>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</si>
  <si>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</si>
  <si>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</si>
  <si>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</si>
  <si>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</si>
  <si>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</si>
  <si>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</si>
  <si>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</si>
  <si>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</si>
  <si>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</si>
  <si>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</si>
  <si>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</si>
  <si>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</si>
  <si>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</si>
  <si>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</si>
  <si>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</si>
  <si>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</si>
  <si>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</si>
  <si>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</si>
  <si>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</si>
  <si>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</si>
  <si>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</si>
  <si>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</si>
  <si>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</si>
  <si>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</si>
  <si>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</si>
  <si>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</si>
  <si>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</si>
  <si>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</si>
  <si>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</si>
  <si>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</si>
  <si>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</si>
  <si>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</si>
  <si>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</si>
  <si>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</si>
  <si>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</si>
  <si>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</si>
  <si>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</si>
  <si>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</si>
  <si>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</si>
  <si>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</si>
  <si>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</si>
  <si>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</si>
  <si>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</si>
  <si>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</si>
  <si>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</si>
  <si>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</si>
  <si>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</si>
  <si>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</si>
  <si>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</si>
  <si>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</si>
  <si>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</si>
  <si>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</si>
  <si>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</si>
  <si>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</si>
  <si>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</si>
  <si>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</si>
  <si>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</si>
  <si>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</si>
  <si>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</si>
  <si>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</si>
  <si>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</si>
  <si>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</si>
  <si>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</si>
  <si>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</si>
  <si>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</si>
  <si>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</si>
  <si>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</si>
  <si>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</si>
  <si>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</si>
  <si>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</si>
  <si>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</si>
  <si>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</si>
  <si>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</si>
  <si>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</si>
  <si>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</si>
  <si>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</si>
  <si>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</si>
  <si>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</si>
  <si>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</si>
  <si>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</si>
  <si>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</si>
  <si>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</si>
  <si>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</si>
  <si>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</si>
  <si>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</si>
  <si>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</si>
  <si>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</si>
  <si>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</si>
  <si>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</si>
  <si>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</si>
  <si>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</si>
  <si>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</si>
  <si>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</si>
  <si>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</si>
  <si>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</si>
  <si>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</si>
  <si>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</si>
  <si>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</si>
  <si>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</si>
  <si>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</si>
  <si>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</si>
  <si>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</si>
  <si>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</si>
  <si>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</si>
  <si>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</si>
  <si>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</si>
  <si>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</si>
  <si>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</si>
  <si>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</si>
  <si>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</si>
  <si>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</si>
  <si>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</si>
  <si>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</si>
  <si>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</si>
  <si>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</si>
  <si>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</si>
  <si>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</si>
  <si>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</si>
  <si>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</si>
  <si>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</si>
  <si>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</si>
  <si>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</si>
  <si>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</si>
  <si>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</si>
  <si>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</si>
  <si>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</si>
  <si>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</si>
  <si>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</si>
  <si>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</si>
  <si>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</si>
  <si>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</si>
  <si>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</si>
  <si>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</si>
  <si>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</si>
  <si>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</si>
  <si>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</si>
  <si>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</si>
  <si>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</si>
  <si>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</si>
  <si>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</si>
  <si>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</si>
  <si>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</si>
  <si>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</si>
  <si>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</si>
  <si>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</si>
  <si>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</si>
  <si>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</si>
  <si>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</si>
  <si>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</si>
  <si>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</si>
  <si>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</si>
  <si>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</si>
  <si>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</si>
  <si>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</si>
  <si>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</si>
  <si>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</si>
  <si>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</si>
  <si>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</si>
  <si>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</si>
  <si>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</si>
  <si>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</si>
  <si>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</si>
  <si>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</si>
  <si>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</si>
  <si>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</si>
  <si>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</si>
  <si>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</si>
  <si>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</si>
  <si>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</si>
  <si>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</si>
  <si>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</si>
  <si>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</si>
  <si>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</si>
  <si>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</si>
  <si>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</si>
  <si>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</si>
  <si>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</si>
  <si>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</si>
  <si>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</si>
  <si>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</si>
  <si>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</si>
  <si>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</si>
  <si>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</si>
  <si>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</si>
  <si>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</si>
  <si>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</si>
  <si>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</si>
  <si>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</si>
  <si>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</si>
  <si>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</si>
  <si>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</si>
  <si>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</si>
  <si>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</si>
  <si>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</si>
  <si>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</si>
  <si>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</si>
  <si>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</si>
  <si>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</si>
  <si>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</si>
  <si>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</si>
  <si>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</si>
  <si>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</si>
  <si>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</si>
  <si>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</si>
  <si>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</si>
  <si>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</si>
  <si>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</si>
  <si>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</si>
  <si>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</si>
  <si>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</si>
  <si>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</si>
  <si>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</si>
  <si>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</si>
  <si>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</si>
  <si>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</si>
  <si>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</si>
  <si>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</si>
  <si>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</si>
  <si>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</si>
  <si>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</si>
  <si>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</si>
  <si>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</si>
  <si>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</si>
  <si>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</si>
  <si>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</si>
  <si>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</si>
  <si>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</si>
  <si>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</si>
  <si>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</si>
  <si>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</si>
  <si>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</si>
  <si>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</si>
  <si>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</si>
  <si>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</si>
  <si>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</si>
  <si>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</si>
  <si>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</si>
  <si>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</si>
  <si>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</si>
  <si>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</si>
  <si>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</si>
  <si>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</si>
  <si>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</si>
  <si>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</si>
  <si>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</si>
  <si>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</si>
  <si>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</si>
  <si>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</si>
  <si>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</si>
  <si>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</si>
  <si>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</si>
  <si>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</si>
  <si>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</si>
  <si>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</si>
  <si>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</si>
  <si>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</si>
  <si>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</si>
  <si>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</si>
  <si>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</si>
  <si>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</si>
  <si>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</si>
  <si>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</si>
  <si>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</si>
  <si>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</si>
  <si>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</si>
  <si>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</si>
  <si>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</si>
  <si>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</si>
  <si>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</si>
  <si>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</si>
  <si>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</si>
  <si>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</si>
  <si>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</si>
  <si>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</si>
  <si>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</si>
  <si>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</si>
  <si>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</si>
  <si>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</si>
  <si>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</si>
  <si>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</si>
  <si>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</si>
  <si>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</si>
  <si>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</si>
  <si>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</si>
  <si>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</si>
  <si>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</si>
  <si>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</si>
  <si>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</si>
  <si>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</si>
  <si>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</si>
  <si>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</si>
  <si>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</si>
  <si>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</si>
  <si>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</si>
  <si>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</si>
  <si>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</si>
  <si>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</si>
  <si>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</si>
  <si>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</si>
  <si>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</si>
  <si>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</si>
  <si>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</si>
  <si>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</si>
  <si>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</si>
  <si>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</si>
  <si>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</si>
  <si>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</si>
  <si>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</si>
  <si>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</si>
  <si>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</si>
  <si>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</si>
  <si>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</si>
  <si>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</si>
  <si>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</si>
  <si>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</si>
  <si>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</si>
  <si>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</si>
  <si>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</si>
  <si>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</si>
  <si>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</si>
  <si>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</si>
  <si>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</si>
  <si>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</si>
  <si>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</si>
  <si>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</si>
  <si>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</si>
  <si>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</si>
  <si>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</si>
  <si>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</si>
  <si>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</si>
  <si>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</si>
  <si>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</si>
  <si>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</si>
  <si>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</si>
  <si>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</si>
  <si>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</si>
  <si>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</si>
  <si>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</si>
  <si>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</si>
  <si>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</si>
  <si>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</si>
  <si>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</si>
  <si>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</si>
  <si>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</si>
  <si>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</si>
  <si>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</si>
  <si>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</si>
  <si>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</si>
  <si>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</si>
  <si>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</si>
  <si>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</si>
  <si>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</si>
  <si>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</si>
  <si>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</si>
  <si>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</si>
  <si>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</si>
  <si>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</si>
  <si>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</si>
  <si>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</si>
  <si>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</si>
  <si>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</si>
  <si>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</si>
  <si>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</si>
  <si>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</si>
  <si>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</si>
  <si>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</si>
  <si>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</si>
  <si>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</si>
  <si>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</si>
  <si>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</si>
  <si>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</si>
  <si>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</si>
  <si>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</si>
  <si>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</si>
  <si>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</si>
  <si>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</si>
  <si>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</si>
  <si>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</si>
  <si>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</si>
  <si>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</si>
  <si>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</si>
  <si>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</si>
  <si>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</si>
  <si>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</si>
  <si>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</si>
  <si>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</si>
  <si>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</si>
  <si>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</si>
  <si>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</si>
  <si>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</si>
  <si>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</si>
  <si>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</si>
  <si>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</si>
  <si>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</si>
  <si>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</si>
  <si>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</si>
  <si>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</si>
  <si>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</si>
  <si>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</si>
  <si>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</si>
  <si>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</si>
  <si>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</si>
  <si>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</si>
  <si>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</si>
  <si>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</si>
  <si>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</si>
  <si>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</si>
  <si>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</si>
  <si>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</si>
  <si>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</si>
  <si>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</si>
  <si>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</si>
  <si>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</si>
  <si>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</si>
  <si>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</si>
  <si>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</si>
  <si>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</si>
  <si>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</si>
  <si>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</si>
  <si>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</si>
  <si>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</si>
  <si>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</si>
  <si>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</si>
  <si>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</si>
  <si>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</si>
  <si>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</si>
  <si>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</si>
  <si>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</si>
  <si>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</si>
  <si>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</si>
  <si>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</si>
  <si>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</si>
  <si>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</si>
  <si>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</si>
  <si>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</si>
  <si>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</si>
  <si>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</si>
  <si>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</si>
  <si>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</si>
  <si>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</si>
  <si>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</si>
  <si>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</si>
  <si>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</si>
  <si>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</si>
  <si>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</si>
  <si>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</si>
  <si>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</si>
  <si>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</si>
  <si>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</si>
  <si>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</si>
  <si>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</si>
  <si>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</si>
  <si>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</si>
  <si>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</si>
  <si>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</si>
  <si>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</si>
  <si>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</si>
  <si>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</si>
  <si>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</si>
  <si>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</si>
  <si>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</si>
  <si>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</si>
  <si>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</si>
  <si>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</si>
  <si>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</si>
  <si>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</si>
  <si>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</si>
  <si>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</si>
  <si>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</si>
  <si>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</si>
  <si>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</si>
  <si>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</si>
  <si>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</si>
  <si>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</si>
  <si>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</si>
  <si>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</si>
  <si>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</si>
  <si>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</si>
  <si>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</si>
  <si>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</si>
  <si>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</si>
  <si>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</si>
  <si>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</si>
  <si>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</si>
  <si>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</si>
  <si>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</si>
  <si>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</si>
  <si>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</si>
  <si>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</si>
  <si>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</si>
  <si>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</si>
  <si>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</si>
  <si>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</si>
  <si>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</si>
  <si>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</si>
  <si>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</si>
  <si>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</si>
  <si>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</si>
  <si>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</si>
  <si>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</si>
  <si>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</si>
  <si>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</si>
  <si>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</si>
  <si>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</si>
  <si>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</si>
  <si>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</si>
  <si>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</si>
  <si>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</si>
  <si>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</si>
  <si>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</si>
  <si>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</si>
  <si>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</si>
  <si>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</si>
  <si>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</si>
  <si>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</si>
  <si>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</si>
  <si>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</si>
  <si>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</si>
  <si>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</si>
  <si>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</si>
  <si>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</si>
  <si>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</si>
  <si>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</si>
  <si>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</si>
  <si>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</si>
  <si>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</si>
  <si>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</si>
  <si>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</si>
  <si>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</si>
  <si>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</si>
  <si>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</si>
  <si>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</si>
  <si>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</si>
  <si>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</si>
  <si>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</si>
  <si>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</si>
  <si>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</si>
  <si>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</si>
  <si>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</si>
  <si>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</si>
  <si>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</si>
  <si>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</si>
  <si>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</si>
  <si>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</si>
  <si>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</si>
  <si>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</si>
  <si>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</si>
  <si>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</si>
  <si>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</si>
  <si>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</si>
  <si>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</si>
  <si>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</si>
  <si>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</si>
  <si>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</si>
  <si>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</si>
  <si>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</si>
  <si>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</si>
  <si>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</si>
  <si>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</si>
  <si>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</si>
  <si>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</si>
  <si>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</si>
  <si>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</si>
  <si>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</si>
  <si>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</si>
  <si>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</si>
  <si>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</si>
  <si>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</si>
  <si>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</si>
  <si>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</si>
  <si>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</si>
  <si>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</si>
  <si>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</si>
  <si>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</si>
  <si>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</si>
  <si>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</si>
  <si>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</si>
  <si>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</si>
  <si>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</si>
  <si>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</si>
  <si>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</si>
  <si>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</si>
  <si>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</si>
  <si>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</si>
  <si>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</si>
  <si>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</si>
  <si>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</si>
  <si>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</si>
  <si>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</si>
  <si>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</si>
  <si>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</si>
  <si>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</si>
  <si>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</si>
  <si>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</si>
  <si>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</si>
  <si>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</si>
  <si>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</si>
  <si>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</si>
  <si>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</si>
  <si>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</si>
  <si>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</si>
  <si>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</si>
  <si>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</si>
  <si>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</si>
  <si>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</si>
  <si>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</si>
  <si>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</si>
  <si>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</si>
  <si>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</si>
  <si>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</si>
  <si>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</si>
  <si>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</si>
  <si>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</si>
  <si>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</si>
  <si>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</si>
  <si>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</si>
  <si>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</si>
  <si>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</si>
  <si>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</si>
  <si>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</si>
  <si>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</si>
  <si>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</si>
  <si>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</si>
  <si>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</si>
  <si>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</si>
  <si>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</si>
  <si>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</si>
  <si>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</si>
  <si>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</si>
  <si>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</si>
  <si>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</si>
  <si>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</si>
  <si>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</si>
  <si>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</si>
  <si>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</si>
  <si>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</si>
  <si>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</si>
  <si>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</si>
  <si>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</si>
  <si>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</si>
  <si>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</si>
  <si>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</si>
  <si>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</si>
  <si>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</si>
  <si>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</si>
  <si>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</si>
  <si>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</si>
  <si>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</si>
  <si>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</si>
  <si>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</si>
  <si>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</si>
  <si>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</si>
  <si>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</si>
  <si>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</si>
  <si>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</si>
  <si>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</si>
  <si>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</si>
  <si>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</si>
  <si>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</si>
  <si>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</si>
  <si>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</si>
  <si>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</si>
  <si>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</si>
  <si>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</si>
  <si>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</si>
  <si>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</si>
  <si>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</si>
  <si>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</si>
  <si>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</si>
  <si>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</si>
  <si>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</si>
  <si>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</si>
  <si>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</si>
  <si>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</si>
  <si>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</si>
  <si>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</si>
  <si>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</si>
  <si>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</si>
  <si>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</si>
  <si>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</si>
  <si>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</si>
  <si>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</si>
  <si>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</si>
  <si>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</si>
  <si>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</si>
  <si>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</si>
  <si>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</si>
  <si>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</si>
  <si>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</si>
  <si>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</si>
  <si>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</si>
  <si>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</si>
  <si>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</si>
  <si>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</si>
  <si>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</si>
  <si>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</si>
  <si>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</si>
  <si>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</si>
  <si>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</si>
  <si>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</si>
  <si>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</si>
  <si>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</si>
  <si>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</si>
  <si>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</si>
  <si>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</si>
  <si>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</si>
  <si>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</si>
  <si>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</si>
  <si>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</si>
  <si>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</si>
  <si>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</si>
  <si>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</si>
  <si>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</si>
  <si>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</si>
  <si>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</si>
  <si>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</si>
  <si>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</si>
  <si>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</si>
  <si>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</si>
  <si>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</si>
  <si>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</si>
  <si>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</si>
  <si>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</si>
  <si>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</si>
  <si>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</si>
  <si>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</si>
  <si>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</si>
  <si>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</si>
  <si>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</si>
  <si>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</si>
  <si>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</si>
  <si>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</si>
  <si>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</si>
  <si>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</si>
  <si>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</si>
  <si>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</si>
  <si>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</si>
  <si>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</si>
  <si>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</si>
  <si>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</si>
  <si>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</si>
  <si>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</si>
  <si>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</si>
  <si>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</si>
  <si>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</si>
  <si>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</si>
  <si>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</si>
  <si>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</si>
  <si>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</si>
  <si>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</si>
  <si>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</si>
  <si>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</si>
  <si>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</si>
  <si>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</si>
  <si>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</si>
  <si>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</si>
  <si>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</si>
  <si>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</si>
  <si>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</si>
  <si>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</si>
  <si>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</si>
  <si>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</si>
  <si>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</si>
  <si>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</si>
  <si>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</si>
  <si>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</si>
  <si>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</si>
  <si>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</si>
  <si>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</si>
  <si>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</si>
  <si>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</si>
  <si>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</si>
  <si>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</si>
  <si>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</si>
  <si>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</si>
  <si>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</si>
  <si>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</si>
  <si>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</si>
  <si>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</si>
  <si>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</si>
  <si>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</si>
  <si>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</si>
  <si>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</si>
  <si>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</si>
  <si>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</si>
  <si>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</si>
  <si>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</si>
  <si>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</si>
  <si>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</si>
  <si>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</si>
  <si>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</si>
  <si>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</si>
  <si>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</si>
  <si>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</si>
  <si>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</si>
  <si>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</si>
  <si>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</si>
  <si>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</si>
  <si>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</si>
  <si>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</si>
  <si>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</si>
  <si>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</si>
  <si>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</si>
  <si>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</si>
  <si>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</si>
  <si>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</si>
  <si>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</si>
  <si>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</si>
  <si>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</si>
  <si>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</si>
  <si>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</si>
  <si>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</si>
  <si>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</si>
  <si>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</si>
  <si>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</si>
  <si>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</si>
  <si>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</si>
  <si>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</si>
  <si>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</si>
  <si>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</si>
  <si>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</si>
  <si>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</si>
  <si>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</si>
  <si>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</si>
  <si>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</si>
  <si>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</si>
  <si>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</si>
  <si>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</si>
  <si>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</si>
  <si>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</si>
  <si>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</si>
  <si>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</si>
  <si>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</si>
  <si>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</si>
  <si>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</si>
  <si>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</si>
  <si>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</si>
  <si>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</si>
  <si>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</si>
  <si>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</si>
  <si>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</si>
  <si>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</si>
  <si>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</si>
  <si>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</si>
  <si>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</si>
  <si>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</si>
  <si>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</si>
  <si>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</si>
  <si>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</si>
  <si>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</si>
  <si>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</si>
  <si>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</si>
  <si>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</si>
  <si>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</si>
  <si>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</si>
  <si>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</si>
  <si>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</si>
  <si>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</si>
  <si>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</si>
  <si>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</si>
  <si>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</si>
  <si>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</si>
  <si>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</si>
  <si>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</si>
  <si>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</si>
  <si>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</si>
  <si>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</si>
  <si>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</si>
  <si>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</si>
  <si>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</si>
  <si>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</si>
  <si>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</si>
  <si>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</si>
  <si>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</si>
  <si>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</si>
  <si>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</si>
  <si>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</si>
  <si>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</si>
  <si>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</si>
  <si>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</si>
  <si>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</si>
  <si>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</si>
  <si>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</si>
  <si>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</si>
  <si>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</si>
  <si>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</si>
  <si>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</si>
  <si>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</si>
  <si>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</si>
  <si>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</si>
  <si>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</si>
  <si>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</si>
  <si>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</si>
  <si>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</si>
  <si>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</si>
  <si>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</si>
  <si>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</si>
  <si>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</si>
  <si>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</si>
  <si>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</si>
  <si>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</si>
  <si>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</si>
  <si>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</si>
  <si>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</si>
  <si>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</si>
  <si>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</si>
  <si>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</si>
  <si>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</si>
  <si>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</si>
  <si>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</si>
  <si>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</si>
  <si>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</si>
  <si>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</si>
  <si>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</si>
  <si>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</si>
  <si>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</si>
  <si>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</si>
  <si>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</si>
  <si>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</si>
  <si>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</si>
  <si>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</si>
  <si>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</si>
  <si>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</si>
  <si>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</si>
  <si>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</si>
  <si>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</si>
  <si>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</si>
  <si>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</si>
  <si>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</si>
  <si>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</si>
  <si>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</si>
  <si>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</si>
  <si>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</si>
  <si>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</si>
  <si>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</si>
  <si>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</si>
  <si>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</si>
  <si>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</si>
  <si>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</si>
  <si>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</si>
  <si>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</si>
  <si>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</si>
  <si>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</si>
  <si>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</si>
  <si>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</si>
  <si>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</si>
  <si>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</si>
  <si>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</si>
  <si>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</si>
  <si>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</si>
  <si>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</si>
  <si>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</si>
  <si>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</si>
  <si>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</si>
  <si>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</si>
  <si>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</si>
  <si>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</si>
  <si>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</si>
  <si>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</si>
  <si>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</si>
  <si>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</si>
  <si>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</si>
  <si>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</si>
  <si>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</si>
  <si>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</si>
  <si>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</si>
  <si>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</si>
  <si>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</si>
  <si>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</si>
  <si>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</si>
  <si>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</si>
  <si>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</si>
  <si>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</si>
  <si>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</si>
  <si>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</si>
  <si>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</si>
  <si>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</si>
  <si>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</si>
  <si>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</si>
  <si>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</si>
  <si>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</si>
  <si>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</si>
  <si>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</si>
  <si>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</si>
  <si>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</si>
  <si>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</si>
  <si>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</si>
  <si>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</si>
  <si>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</si>
  <si>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</si>
  <si>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</si>
  <si>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</si>
  <si>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</si>
  <si>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</si>
  <si>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</si>
  <si>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</si>
  <si>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</si>
  <si>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</si>
  <si>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</si>
  <si>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</si>
  <si>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</si>
  <si>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</si>
  <si>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</si>
  <si>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</si>
  <si>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</si>
  <si>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</si>
  <si>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</si>
  <si>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</si>
  <si>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</si>
  <si>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</si>
  <si>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</si>
  <si>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</si>
  <si>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</si>
  <si>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</si>
  <si>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</si>
  <si>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</si>
  <si>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</si>
  <si>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</si>
  <si>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</si>
  <si>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</si>
  <si>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</si>
  <si>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</si>
  <si>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</si>
  <si>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</si>
  <si>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</si>
  <si>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</si>
  <si>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</si>
  <si>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</si>
  <si>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</si>
  <si>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</si>
  <si>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</si>
  <si>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</si>
  <si>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</si>
  <si>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</si>
  <si>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</si>
  <si>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</si>
  <si>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</si>
  <si>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</si>
  <si>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</si>
  <si>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</si>
  <si>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</si>
  <si>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</si>
  <si>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</si>
  <si>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</si>
  <si>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</si>
  <si>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</si>
  <si>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</si>
  <si>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</si>
  <si>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</si>
  <si>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</si>
  <si>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</si>
  <si>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</si>
  <si>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</si>
  <si>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</si>
  <si>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</si>
  <si>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</si>
  <si>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</si>
  <si>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</si>
  <si>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</si>
  <si>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</si>
  <si>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</si>
  <si>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</si>
  <si>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</si>
  <si>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</si>
  <si>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</si>
  <si>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</si>
  <si>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</si>
  <si>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</si>
  <si>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</si>
  <si>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</si>
  <si>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</si>
  <si>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</si>
  <si>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</si>
  <si>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</si>
  <si>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</si>
  <si>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</si>
  <si>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</si>
  <si>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</si>
  <si>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</si>
  <si>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</si>
  <si>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</si>
  <si>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</si>
  <si>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</si>
  <si>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</si>
  <si>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</si>
  <si>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</si>
  <si>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</si>
  <si>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</si>
  <si>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</si>
  <si>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</si>
  <si>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</si>
  <si>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</si>
  <si>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</si>
  <si>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</si>
  <si>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</si>
  <si>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</si>
  <si>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</si>
  <si>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</si>
  <si>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</si>
  <si>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</si>
  <si>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</si>
  <si>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</si>
  <si>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</si>
  <si>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</si>
  <si>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</si>
  <si>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</si>
  <si>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</si>
  <si>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</si>
  <si>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</si>
  <si>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</si>
  <si>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</si>
  <si>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</si>
  <si>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</si>
  <si>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</si>
  <si>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</si>
  <si>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</si>
  <si>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</si>
  <si>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</si>
  <si>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</si>
  <si>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</si>
  <si>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</si>
  <si>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</si>
  <si>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</si>
  <si>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</si>
  <si>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</si>
  <si>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</si>
  <si>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</si>
  <si>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</si>
  <si>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</si>
  <si>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</si>
  <si>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</si>
  <si>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</si>
  <si>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</si>
  <si>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</si>
  <si>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</si>
  <si>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</si>
  <si>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</si>
  <si>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</si>
  <si>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</si>
  <si>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</si>
  <si>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</si>
  <si>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</si>
  <si>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</si>
  <si>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</si>
  <si>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</si>
  <si>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</si>
  <si>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</si>
  <si>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</si>
  <si>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</si>
  <si>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</si>
  <si>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</si>
  <si>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</si>
  <si>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</si>
  <si>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</si>
  <si>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</si>
  <si>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</si>
  <si>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</si>
  <si>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</si>
  <si>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</si>
  <si>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</si>
  <si>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</si>
  <si>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</si>
  <si>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</si>
  <si>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</si>
  <si>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</si>
  <si>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</si>
  <si>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</si>
  <si>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</si>
  <si>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</si>
  <si>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</si>
  <si>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</si>
  <si>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</si>
  <si>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</si>
  <si>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</si>
  <si>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</si>
  <si>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</si>
  <si>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</si>
  <si>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</si>
  <si>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</si>
  <si>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</si>
  <si>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</si>
  <si>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</si>
  <si>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</si>
  <si>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</si>
  <si>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</si>
  <si>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</si>
  <si>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</si>
  <si>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</si>
  <si>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</si>
  <si>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</si>
  <si>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</si>
  <si>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</si>
  <si>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</si>
  <si>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</si>
  <si>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</si>
  <si>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</si>
  <si>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</si>
  <si>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</si>
  <si>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</si>
  <si>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</si>
  <si>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</si>
  <si>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</si>
  <si>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</si>
  <si>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</si>
  <si>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</si>
  <si>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</si>
  <si>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</si>
  <si>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</si>
  <si>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</si>
  <si>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</si>
  <si>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</si>
  <si>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</si>
  <si>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</si>
  <si>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</si>
  <si>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</si>
  <si>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</si>
  <si>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</si>
  <si>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</si>
  <si>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</si>
  <si>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</si>
  <si>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</si>
  <si>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</si>
  <si>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</si>
  <si>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</si>
  <si>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</si>
  <si>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</si>
  <si>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</si>
  <si>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</si>
  <si>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</si>
  <si>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</si>
  <si>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</si>
  <si>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</si>
  <si>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</si>
  <si>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</si>
  <si>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</si>
  <si>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</si>
  <si>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</si>
  <si>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</si>
  <si>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</si>
  <si>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</si>
  <si>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</si>
  <si>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</si>
  <si>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</si>
  <si>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</si>
  <si>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</si>
  <si>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</si>
  <si>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</si>
  <si>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</si>
  <si>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</si>
  <si>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</si>
  <si>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</si>
  <si>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</si>
  <si>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</si>
  <si>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</si>
  <si>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</si>
  <si>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</si>
  <si>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</si>
  <si>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</si>
  <si>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</si>
  <si>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</si>
  <si>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</si>
  <si>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</si>
  <si>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</si>
  <si>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</si>
  <si>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</si>
  <si>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</si>
  <si>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</si>
  <si>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</si>
  <si>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</si>
  <si>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</si>
  <si>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</si>
  <si>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</si>
  <si>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</si>
  <si>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</si>
  <si>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JOSHUA NEVE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</si>
  <si>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</si>
  <si>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</si>
  <si>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</si>
  <si>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</si>
  <si>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05111620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</si>
  <si>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</si>
  <si>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</si>
  <si>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</si>
  <si>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L'AUVIGNON</t>
  </si>
  <si>
    <t xml:space="preserve">NOM_PRELEV_DETERM</t>
  </si>
  <si>
    <t xml:space="preserve">AQUASCOP BIOLOGIE site de Monptellier</t>
  </si>
  <si>
    <t xml:space="preserve">LB_STATION</t>
  </si>
  <si>
    <t xml:space="preserve">L'AUVIGNON EN AVAL DE CASTELNAU-SUR-L'AUVIGNON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</si>
  <si>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</si>
  <si>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</si>
  <si>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</si>
  <si>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</si>
  <si>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IBMR-21-M96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</si>
  <si>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</si>
  <si>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</si>
  <si>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</si>
  <si>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</si>
  <si>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</si>
  <si>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</si>
  <si>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</si>
  <si>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</si>
  <si>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</si>
  <si>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</si>
  <si>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</si>
  <si>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</si>
  <si>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</si>
  <si>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</si>
  <si>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PLUIE FINE</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</si>
  <si>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</si>
  <si>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</si>
  <si>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</si>
  <si>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</si>
  <si>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</si>
  <si>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</si>
  <si>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</si>
  <si>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</si>
  <si>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</si>
  <si>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</si>
  <si>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</si>
  <si>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</si>
  <si>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</si>
  <si>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</si>
  <si>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</si>
  <si>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</si>
  <si>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</si>
  <si>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</si>
  <si>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</si>
  <si>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</si>
  <si>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</si>
  <si>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</si>
  <si>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</si>
  <si>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</si>
  <si>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</si>
  <si>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</si>
  <si>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</si>
  <si>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</si>
  <si>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</si>
  <si>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</si>
  <si>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</si>
  <si>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</si>
  <si>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</si>
  <si>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</si>
  <si>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</si>
  <si>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</si>
  <si>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</si>
  <si>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</si>
  <si>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</si>
  <si>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</si>
  <si>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</si>
  <si>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</si>
  <si>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</si>
  <si>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</si>
  <si>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</si>
  <si>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</si>
  <si>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</si>
  <si>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</si>
  <si>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</si>
  <si>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</si>
  <si>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</si>
  <si>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</si>
  <si>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</si>
  <si>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</si>
  <si>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</si>
  <si>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</si>
  <si>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</si>
  <si>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</si>
  <si>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</si>
  <si>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</si>
  <si>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</si>
  <si>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</si>
  <si>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chronique, colmatage très important, berges abruptes.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</si>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</sst>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494984</v>
      </c>
      <c r="G10" s="25"/>
      <c r="H10" s="25"/>
    </row>
    <row r="11" customFormat="false" ht="15" hidden="false" customHeight="false" outlineLevel="0" collapsed="false">
      <c r="A11" s="26" t="s">
        <v>5183</v>
      </c>
      <c r="B11" s="30" t="n">
        <v>44412</v>
      </c>
      <c r="D11" s="26" t="s">
        <v>5184</v>
      </c>
      <c r="E11" s="29" t="n">
        <v>6323253</v>
      </c>
      <c r="G11" s="25"/>
      <c r="H11" s="25"/>
    </row>
    <row r="12" customFormat="false" ht="15" hidden="false" customHeight="false" outlineLevel="0" collapsed="false">
      <c r="A12" s="26" t="s">
        <v>5185</v>
      </c>
      <c r="B12" s="29" t="s">
        <v>5186</v>
      </c>
      <c r="D12" s="26" t="s">
        <v>5187</v>
      </c>
      <c r="E12" s="29" t="n">
        <v>494949</v>
      </c>
      <c r="G12" s="25"/>
      <c r="H12" s="25"/>
    </row>
    <row r="13" customFormat="false" ht="17.25" hidden="false" customHeight="true" outlineLevel="0" collapsed="false">
      <c r="A13" s="12"/>
      <c r="B13" s="31"/>
      <c r="D13" s="26" t="s">
        <v>5188</v>
      </c>
      <c r="E13" s="29" t="n">
        <v>6323349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494984</v>
      </c>
    </row>
    <row r="18" customFormat="false" ht="15" hidden="false" customHeight="false" outlineLevel="0" collapsed="false">
      <c r="A18" s="36"/>
      <c r="B18" s="37" t="s">
        <v>5196</v>
      </c>
      <c r="C18" s="38" t="n">
        <f aca="false">E11</f>
        <v>6323253</v>
      </c>
    </row>
    <row r="19" customFormat="false" ht="15" hidden="false" customHeight="false" outlineLevel="0" collapsed="false">
      <c r="A19" s="33" t="s">
        <v>5197</v>
      </c>
      <c r="B19" s="39" t="n">
        <v>102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2.52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2.52</v>
      </c>
      <c r="C37" s="50"/>
      <c r="D37" s="55" t="s">
        <v>5219</v>
      </c>
      <c r="E37" s="34"/>
    </row>
    <row r="38" s="56" customFormat="true" ht="15" hidden="false" customHeight="true" outlineLevel="0" collapsed="false">
      <c r="A38" s="54" t="s">
        <v>5220</v>
      </c>
      <c r="B38" s="34" t="n">
        <v>0.05</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t="n">
        <v>2</v>
      </c>
      <c r="C43" s="50"/>
      <c r="D43" s="19" t="s">
        <v>5225</v>
      </c>
      <c r="E43" s="61"/>
    </row>
    <row r="44" s="17" customFormat="true" ht="15" hidden="false" customHeight="false" outlineLevel="0" collapsed="false">
      <c r="A44" s="33" t="s">
        <v>5226</v>
      </c>
      <c r="B44" s="62" t="n">
        <v>5</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5</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2</v>
      </c>
      <c r="C76" s="50"/>
      <c r="D76" s="26" t="s">
        <v>5252</v>
      </c>
      <c r="E76" s="62"/>
    </row>
    <row r="77" s="17" customFormat="true" ht="15" hidden="false" customHeight="false" outlineLevel="0" collapsed="false">
      <c r="A77" s="33" t="s">
        <v>5253</v>
      </c>
      <c r="B77" s="62" t="n">
        <v>1</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5</v>
      </c>
      <c r="C81" s="50"/>
      <c r="D81" s="19" t="s">
        <v>5255</v>
      </c>
      <c r="E81" s="61"/>
    </row>
    <row r="82" s="17" customFormat="true" ht="15" hidden="false" customHeight="false" outlineLevel="0" collapsed="false">
      <c r="A82" s="33" t="s">
        <v>5256</v>
      </c>
      <c r="B82" s="62" t="n">
        <v>2</v>
      </c>
      <c r="C82" s="50"/>
      <c r="D82" s="26" t="s">
        <v>5256</v>
      </c>
      <c r="E82" s="62"/>
    </row>
    <row r="83" s="17" customFormat="true" ht="15" hidden="false" customHeight="false" outlineLevel="0" collapsed="false">
      <c r="A83" s="33" t="s">
        <v>5257</v>
      </c>
      <c r="B83" s="62"/>
      <c r="C83" s="50"/>
      <c r="D83" s="26" t="s">
        <v>5257</v>
      </c>
      <c r="E83" s="62"/>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3260</v>
      </c>
      <c r="B98" s="79" t="str">
        <f aca="false">IF(A98="NEWCOD",IF(ISBLANK(G98),"renseigner le champ 'Nouveau taxon'",G98),VLOOKUP(A98,'Ref Taxo'!A:B,2,FALSE()))</f>
        <v>Oedogonium</v>
      </c>
      <c r="C98" s="80" t="n">
        <f aca="false">IF(A98="NEWCOD",IF(ISBLANK(H98),"NoCod",H98),VLOOKUP(A98,'Ref Taxo'!A:D,4,FALSE()))</f>
        <v>1134</v>
      </c>
      <c r="D98" s="81" t="n">
        <v>0.01</v>
      </c>
      <c r="E98" s="82"/>
      <c r="F98" s="83" t="s">
        <v>5275</v>
      </c>
      <c r="G98" s="86"/>
      <c r="H98" s="87"/>
    </row>
    <row r="99" customFormat="false" ht="1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c r="F99" s="83" t="s">
        <v>5276</v>
      </c>
      <c r="G99" s="86"/>
      <c r="H99" s="87"/>
    </row>
    <row r="100" customFormat="false" ht="15" hidden="false" customHeight="false" outlineLevel="0" collapsed="false">
      <c r="A100" s="78" t="s">
        <v>4892</v>
      </c>
      <c r="B100" s="79" t="str">
        <f aca="false">IF(A100="NEWCOD",IF(ISBLANK(G100),"renseigner le champ 'Nouveau taxon'",G100),VLOOKUP(A100,'Ref Taxo'!A:B,2,FALSE()))</f>
        <v>Tolypothrix</v>
      </c>
      <c r="C100" s="80" t="n">
        <f aca="false">IF(A100="NEWCOD",IF(ISBLANK(H100),"NoCod",H100),VLOOKUP(A100,'Ref Taxo'!A:D,4,FALSE()))</f>
        <v>6304</v>
      </c>
      <c r="D100" s="81" t="n">
        <v>0.02</v>
      </c>
      <c r="E100" s="82"/>
      <c r="F100" s="83" t="s">
        <v>5275</v>
      </c>
      <c r="G100" s="86"/>
      <c r="H100" s="87"/>
    </row>
    <row r="101" customFormat="false" ht="15" hidden="false" customHeight="false" outlineLevel="0" collapsed="false">
      <c r="A101" s="78" t="s">
        <v>1906</v>
      </c>
      <c r="B101" s="79" t="str">
        <f aca="false">IF(A101="NEWCOD",IF(ISBLANK(G101),"renseigner le champ 'Nouveau taxon'",G101),VLOOKUP(A101,'Ref Taxo'!A:B,2,FALSE()))</f>
        <v>Fissidens crassipes</v>
      </c>
      <c r="C101" s="80" t="n">
        <f aca="false">IF(A101="NEWCOD",IF(ISBLANK(H101),"NoCod",H101),VLOOKUP(A101,'Ref Taxo'!A:D,4,FALSE()))</f>
        <v>1294</v>
      </c>
      <c r="D101" s="81" t="n">
        <v>0.01</v>
      </c>
      <c r="E101" s="82"/>
      <c r="F101" s="83" t="s">
        <v>5275</v>
      </c>
      <c r="G101" s="86"/>
      <c r="H101" s="87"/>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3" t="s">
        <v>5275</v>
      </c>
      <c r="G102" s="86"/>
      <c r="H102" s="87"/>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5275</v>
      </c>
      <c r="G103" s="86"/>
      <c r="H103" s="87"/>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5275</v>
      </c>
      <c r="G104" s="86"/>
      <c r="H104" s="87"/>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