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<sst xmlns="http://schemas.openxmlformats.org/spreadsheetml/2006/main" count="6477" uniqueCount="5305">
  <si>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</si>
  <si>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</si>
  <si>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</si>
  <si>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</si>
  <si>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</si>
  <si>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</si>
  <si>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</si>
  <si>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</si>
  <si>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</si>
  <si>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</si>
  <si>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</si>
  <si>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</si>
  <si>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</si>
  <si>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</si>
  <si>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</si>
  <si>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</si>
  <si>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</si>
  <si>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</si>
  <si>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</si>
  <si>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</si>
  <si>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</si>
  <si>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</si>
  <si>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</si>
  <si>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</si>
  <si>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</si>
  <si>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</si>
  <si>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</si>
  <si>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</si>
  <si>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</si>
  <si>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</si>
  <si>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</si>
  <si>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</si>
  <si>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</si>
  <si>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</si>
  <si>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</si>
  <si>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</si>
  <si>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</si>
  <si>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</si>
  <si>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</si>
  <si>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</si>
  <si>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</si>
  <si>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</si>
  <si>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</si>
  <si>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</si>
  <si>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</si>
  <si>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</si>
  <si>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</si>
  <si>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</si>
  <si>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</si>
  <si>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</si>
  <si>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</si>
  <si>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</si>
  <si>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</si>
  <si>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</si>
  <si>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</si>
  <si>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</si>
  <si>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</si>
  <si>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</si>
  <si>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</si>
  <si>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</si>
  <si>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</si>
  <si>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</si>
  <si>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</si>
  <si>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</si>
  <si>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</si>
  <si>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</si>
  <si>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</si>
  <si>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</si>
  <si>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</si>
  <si>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</si>
  <si>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</si>
  <si>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</si>
  <si>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</si>
  <si>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</si>
  <si>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</si>
  <si>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</si>
  <si>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</si>
  <si>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</si>
  <si>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</si>
  <si>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</si>
  <si>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</si>
  <si>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</si>
  <si>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</si>
  <si>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</si>
  <si>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</si>
  <si>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</si>
  <si>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</si>
  <si>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</si>
  <si>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</si>
  <si>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</si>
  <si>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</si>
  <si>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</si>
  <si>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</si>
  <si>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</si>
  <si>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</si>
  <si>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</si>
  <si>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</si>
  <si>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</si>
  <si>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</si>
  <si>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</si>
  <si>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</si>
  <si>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</si>
  <si>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</si>
  <si>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</si>
  <si>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</si>
  <si>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</si>
  <si>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</si>
  <si>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</si>
  <si>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</si>
  <si>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</si>
  <si>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</si>
  <si>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</si>
  <si>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</si>
  <si>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</si>
  <si>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</si>
  <si>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</si>
  <si>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</si>
  <si>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</si>
  <si>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</si>
  <si>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</si>
  <si>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</si>
  <si>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</si>
  <si>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</si>
  <si>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</si>
  <si>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</si>
  <si>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</si>
  <si>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</si>
  <si>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</si>
  <si>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</si>
  <si>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</si>
  <si>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</si>
  <si>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</si>
  <si>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</si>
  <si>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</si>
  <si>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</si>
  <si>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</si>
  <si>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</si>
  <si>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</si>
  <si>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</si>
  <si>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</si>
  <si>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</si>
  <si>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</si>
  <si>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</si>
  <si>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</si>
  <si>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</si>
  <si>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</si>
  <si>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</si>
  <si>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</si>
  <si>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</si>
  <si>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</si>
  <si>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</si>
  <si>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</si>
  <si>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</si>
  <si>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</si>
  <si>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</si>
  <si>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</si>
  <si>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</si>
  <si>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</si>
  <si>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</si>
  <si>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</si>
  <si>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</si>
  <si>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</si>
  <si>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</si>
  <si>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</si>
  <si>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</si>
  <si>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</si>
  <si>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</si>
  <si>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</si>
  <si>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</si>
  <si>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</si>
  <si>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</si>
  <si>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</si>
  <si>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</si>
  <si>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</si>
  <si>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</si>
  <si>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</si>
  <si>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</si>
  <si>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</si>
  <si>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</si>
  <si>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</si>
  <si>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</si>
  <si>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</si>
  <si>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</si>
  <si>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</si>
  <si>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</si>
  <si>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</si>
  <si>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</si>
  <si>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</si>
  <si>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</si>
  <si>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</si>
  <si>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</si>
  <si>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</si>
  <si>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</si>
  <si>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</si>
  <si>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</si>
  <si>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</si>
  <si>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</si>
  <si>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</si>
  <si>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</si>
  <si>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</si>
  <si>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</si>
  <si>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</si>
  <si>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</si>
  <si>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</si>
  <si>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</si>
  <si>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</si>
  <si>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</si>
  <si>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</si>
  <si>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</si>
  <si>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</si>
  <si>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</si>
  <si>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</si>
  <si>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</si>
  <si>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</si>
  <si>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</si>
  <si>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</si>
  <si>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</si>
  <si>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</si>
  <si>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</si>
  <si>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</si>
  <si>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</si>
  <si>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</si>
  <si>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</si>
  <si>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</si>
  <si>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</si>
  <si>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</si>
  <si>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</si>
  <si>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</si>
  <si>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</si>
  <si>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</si>
  <si>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</si>
  <si>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</si>
  <si>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</si>
  <si>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</si>
  <si>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</si>
  <si>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</si>
  <si>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</si>
  <si>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</si>
  <si>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</si>
  <si>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</si>
  <si>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</si>
  <si>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</si>
  <si>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</si>
  <si>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</si>
  <si>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</si>
  <si>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</si>
  <si>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</si>
  <si>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</si>
  <si>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</si>
  <si>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</si>
  <si>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</si>
  <si>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</si>
  <si>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</si>
  <si>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</si>
  <si>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</si>
  <si>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</si>
  <si>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</si>
  <si>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</si>
  <si>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</si>
  <si>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</si>
  <si>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</si>
  <si>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</si>
  <si>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</si>
  <si>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</si>
  <si>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</si>
  <si>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</si>
  <si>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</si>
  <si>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</si>
  <si>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</si>
  <si>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</si>
  <si>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</si>
  <si>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</si>
  <si>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</si>
  <si>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</si>
  <si>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</si>
  <si>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</si>
  <si>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</si>
  <si>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</si>
  <si>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</si>
  <si>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</si>
  <si>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</si>
  <si>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</si>
  <si>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</si>
  <si>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</si>
  <si>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</si>
  <si>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</si>
  <si>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</si>
  <si>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</si>
  <si>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</si>
  <si>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</si>
  <si>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</si>
  <si>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</si>
  <si>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</si>
  <si>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</si>
  <si>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</si>
  <si>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</si>
  <si>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</si>
  <si>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</si>
  <si>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</si>
  <si>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</si>
  <si>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</si>
  <si>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</si>
  <si>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</si>
  <si>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</si>
  <si>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</si>
  <si>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</si>
  <si>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</si>
  <si>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</si>
  <si>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</si>
  <si>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</si>
  <si>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</si>
  <si>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</si>
  <si>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</si>
  <si>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</si>
  <si>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</si>
  <si>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</si>
  <si>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</si>
  <si>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</si>
  <si>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</si>
  <si>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</si>
  <si>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</si>
  <si>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</si>
  <si>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</si>
  <si>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</si>
  <si>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</si>
  <si>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</si>
  <si>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</si>
  <si>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</si>
  <si>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</si>
  <si>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</si>
  <si>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</si>
  <si>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</si>
  <si>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</si>
  <si>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</si>
  <si>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</si>
  <si>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</si>
  <si>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</si>
  <si>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</si>
  <si>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</si>
  <si>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</si>
  <si>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</si>
  <si>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</si>
  <si>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</si>
  <si>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</si>
  <si>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</si>
  <si>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</si>
  <si>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</si>
  <si>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</si>
  <si>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</si>
  <si>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</si>
  <si>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</si>
  <si>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</si>
  <si>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</si>
  <si>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</si>
  <si>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</si>
  <si>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</si>
  <si>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</si>
  <si>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</si>
  <si>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</si>
  <si>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</si>
  <si>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</si>
  <si>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</si>
  <si>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</si>
  <si>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</si>
  <si>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</si>
  <si>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</si>
  <si>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</si>
  <si>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</si>
  <si>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</si>
  <si>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</si>
  <si>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</si>
  <si>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</si>
  <si>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</si>
  <si>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</si>
  <si>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</si>
  <si>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</si>
  <si>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</si>
  <si>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</si>
  <si>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</si>
  <si>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</si>
  <si>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</si>
  <si>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</si>
  <si>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</si>
  <si>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</si>
  <si>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</si>
  <si>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</si>
  <si>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</si>
  <si>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</si>
  <si>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</si>
  <si>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</si>
  <si>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</si>
  <si>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</si>
  <si>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</si>
  <si>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</si>
  <si>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</si>
  <si>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</si>
  <si>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</si>
  <si>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</si>
  <si>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</si>
  <si>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</si>
  <si>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</si>
  <si>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</si>
  <si>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</si>
  <si>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</si>
  <si>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</si>
  <si>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</si>
  <si>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</si>
  <si>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</si>
  <si>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</si>
  <si>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</si>
  <si>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</si>
  <si>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</si>
  <si>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</si>
  <si>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</si>
  <si>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</si>
  <si>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</si>
  <si>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</si>
  <si>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</si>
  <si>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</si>
  <si>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</si>
  <si>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</si>
  <si>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</si>
  <si>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</si>
  <si>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</si>
  <si>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</si>
  <si>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</si>
  <si>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</si>
  <si>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</si>
  <si>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</si>
  <si>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</si>
  <si>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</si>
  <si>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</si>
  <si>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</si>
  <si>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</si>
  <si>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</si>
  <si>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</si>
  <si>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</si>
  <si>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</si>
  <si>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</si>
  <si>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</si>
  <si>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</si>
  <si>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</si>
  <si>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</si>
  <si>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</si>
  <si>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</si>
  <si>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</si>
  <si>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</si>
  <si>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</si>
  <si>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</si>
  <si>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</si>
  <si>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</si>
  <si>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</si>
  <si>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</si>
  <si>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</si>
  <si>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</si>
  <si>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</si>
  <si>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</si>
  <si>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</si>
  <si>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</si>
  <si>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</si>
  <si>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</si>
  <si>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</si>
  <si>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</si>
  <si>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</si>
  <si>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</si>
  <si>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</si>
  <si>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</si>
  <si>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</si>
  <si>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</si>
  <si>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</si>
  <si>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</si>
  <si>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</si>
  <si>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</si>
  <si>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</si>
  <si>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</si>
  <si>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</si>
  <si>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</si>
  <si>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</si>
  <si>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</si>
  <si>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</si>
  <si>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</si>
  <si>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</si>
  <si>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</si>
  <si>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</si>
  <si>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</si>
  <si>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</si>
  <si>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</si>
  <si>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</si>
  <si>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</si>
  <si>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</si>
  <si>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</si>
  <si>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</si>
  <si>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</si>
  <si>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</si>
  <si>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</si>
  <si>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</si>
  <si>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</si>
  <si>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</si>
  <si>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</si>
  <si>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</si>
  <si>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</si>
  <si>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</si>
  <si>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</si>
  <si>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</si>
  <si>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</si>
  <si>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</si>
  <si>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</si>
  <si>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</si>
  <si>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</si>
  <si>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</si>
  <si>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</si>
  <si>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</si>
  <si>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</si>
  <si>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</si>
  <si>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</si>
  <si>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</si>
  <si>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</si>
  <si>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</si>
  <si>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</si>
  <si>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</si>
  <si>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</si>
  <si>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</si>
  <si>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</si>
  <si>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</si>
  <si>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</si>
  <si>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</si>
  <si>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</si>
  <si>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</si>
  <si>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</si>
  <si>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</si>
  <si>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</si>
  <si>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</si>
  <si>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</si>
  <si>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</si>
  <si>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</si>
  <si>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</si>
  <si>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</si>
  <si>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</si>
  <si>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</si>
  <si>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</si>
  <si>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</si>
  <si>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</si>
  <si>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</si>
  <si>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</si>
  <si>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</si>
  <si>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</si>
  <si>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</si>
  <si>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</si>
  <si>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</si>
  <si>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</si>
  <si>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</si>
  <si>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</si>
  <si>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</si>
  <si>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</si>
  <si>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</si>
  <si>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</si>
  <si>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</si>
  <si>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</si>
  <si>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</si>
  <si>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</si>
  <si>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</si>
  <si>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</si>
  <si>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</si>
  <si>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</si>
  <si>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</si>
  <si>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</si>
  <si>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</si>
  <si>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</si>
  <si>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</si>
  <si>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</si>
  <si>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</si>
  <si>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</si>
  <si>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</si>
  <si>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</si>
  <si>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</si>
  <si>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</si>
  <si>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</si>
  <si>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</si>
  <si>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</si>
  <si>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</si>
  <si>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</si>
  <si>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</si>
  <si>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</si>
  <si>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</si>
  <si>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</si>
  <si>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</si>
  <si>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</si>
  <si>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</si>
  <si>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</si>
  <si>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</si>
  <si>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</si>
  <si>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</si>
  <si>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</si>
  <si>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</si>
  <si>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</si>
  <si>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</si>
  <si>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</si>
  <si>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</si>
  <si>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</si>
  <si>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</si>
  <si>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</si>
  <si>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</si>
  <si>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</si>
  <si>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</si>
  <si>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</si>
  <si>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</si>
  <si>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</si>
  <si>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</si>
  <si>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</si>
  <si>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</si>
  <si>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</si>
  <si>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</si>
  <si>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</si>
  <si>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</si>
  <si>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</si>
  <si>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</si>
  <si>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</si>
  <si>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</si>
  <si>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</si>
  <si>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</si>
  <si>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</si>
  <si>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</si>
  <si>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</si>
  <si>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</si>
  <si>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</si>
  <si>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</si>
  <si>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</si>
  <si>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</si>
  <si>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</si>
  <si>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</si>
  <si>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</si>
  <si>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</si>
  <si>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</si>
  <si>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</si>
  <si>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</si>
  <si>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</si>
  <si>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</si>
  <si>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</si>
  <si>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</si>
  <si>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</si>
  <si>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</si>
  <si>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</si>
  <si>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</si>
  <si>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</si>
  <si>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</si>
  <si>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</si>
  <si>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</si>
  <si>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</si>
  <si>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</si>
  <si>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</si>
  <si>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</si>
  <si>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</si>
  <si>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</si>
  <si>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</si>
  <si>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</si>
  <si>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</si>
  <si>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</si>
  <si>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</si>
  <si>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</si>
  <si>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</si>
  <si>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</si>
  <si>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</si>
  <si>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</si>
  <si>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</si>
  <si>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</si>
  <si>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</si>
  <si>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</si>
  <si>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</si>
  <si>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</si>
  <si>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</si>
  <si>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</si>
  <si>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</si>
  <si>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</si>
  <si>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</si>
  <si>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</si>
  <si>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</si>
  <si>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</si>
  <si>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</si>
  <si>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</si>
  <si>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</si>
  <si>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</si>
  <si>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</si>
  <si>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</si>
  <si>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</si>
  <si>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</si>
  <si>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</si>
  <si>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</si>
  <si>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</si>
  <si>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</si>
  <si>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</si>
  <si>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</si>
  <si>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</si>
  <si>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</si>
  <si>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</si>
  <si>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</si>
  <si>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</si>
  <si>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</si>
  <si>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</si>
  <si>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</si>
  <si>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</si>
  <si>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</si>
  <si>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</si>
  <si>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</si>
  <si>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</si>
  <si>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</si>
  <si>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</si>
  <si>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</si>
  <si>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</si>
  <si>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</si>
  <si>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</si>
  <si>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</si>
  <si>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</si>
  <si>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</si>
  <si>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</si>
  <si>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</si>
  <si>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</si>
  <si>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</si>
  <si>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</si>
  <si>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</si>
  <si>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</si>
  <si>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</si>
  <si>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</si>
  <si>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</si>
  <si>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</si>
  <si>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</si>
  <si>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</si>
  <si>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</si>
  <si>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</si>
  <si>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</si>
  <si>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</si>
  <si>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</si>
  <si>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</si>
  <si>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</si>
  <si>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</si>
  <si>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</si>
  <si>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</si>
  <si>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</si>
  <si>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</si>
  <si>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</si>
  <si>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</si>
  <si>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</si>
  <si>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</si>
  <si>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</si>
  <si>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</si>
  <si>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</si>
  <si>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</si>
  <si>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</si>
  <si>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</si>
  <si>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</si>
  <si>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</si>
  <si>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</si>
  <si>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</si>
  <si>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</si>
  <si>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</si>
  <si>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</si>
  <si>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</si>
  <si>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</si>
  <si>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</si>
  <si>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</si>
  <si>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</si>
  <si>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</si>
  <si>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</si>
  <si>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</si>
  <si>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</si>
  <si>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</si>
  <si>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</si>
  <si>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</si>
  <si>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</si>
  <si>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</si>
  <si>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</si>
  <si>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</si>
  <si>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</si>
  <si>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</si>
  <si>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</si>
  <si>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</si>
  <si>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</si>
  <si>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</si>
  <si>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</si>
  <si>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</si>
  <si>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</si>
  <si>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</si>
  <si>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</si>
  <si>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</si>
  <si>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</si>
  <si>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</si>
  <si>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</si>
  <si>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</si>
  <si>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</si>
  <si>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</si>
  <si>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</si>
  <si>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</si>
  <si>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</si>
  <si>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</si>
  <si>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</si>
  <si>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</si>
  <si>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</si>
  <si>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</si>
  <si>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</si>
  <si>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</si>
  <si>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</si>
  <si>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</si>
  <si>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</si>
  <si>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</si>
  <si>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</si>
  <si>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</si>
  <si>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</si>
  <si>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</si>
  <si>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</si>
  <si>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</si>
  <si>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</si>
  <si>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</si>
  <si>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</si>
  <si>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</si>
  <si>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</si>
  <si>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</si>
  <si>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</si>
  <si>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</si>
  <si>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</si>
  <si>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</si>
  <si>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</si>
  <si>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</si>
  <si>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</si>
  <si>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</si>
  <si>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</si>
  <si>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</si>
  <si>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</si>
  <si>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</si>
  <si>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</si>
  <si>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</si>
  <si>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</si>
  <si>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</si>
  <si>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</si>
  <si>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</si>
  <si>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</si>
  <si>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</si>
  <si>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</si>
  <si>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</si>
  <si>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</si>
  <si>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</si>
  <si>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</si>
  <si>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</si>
  <si>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</si>
  <si>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</si>
  <si>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</si>
  <si>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</si>
  <si>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</si>
  <si>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</si>
  <si>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</si>
  <si>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</si>
  <si>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</si>
  <si>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</si>
  <si>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</si>
  <si>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</si>
  <si>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</si>
  <si>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</si>
  <si>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</si>
  <si>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</si>
  <si>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</si>
  <si>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</si>
  <si>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</si>
  <si>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</si>
  <si>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</si>
  <si>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</si>
  <si>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</si>
  <si>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</si>
  <si>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</si>
  <si>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</si>
  <si>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</si>
  <si>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</si>
  <si>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</si>
  <si>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</si>
  <si>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</si>
  <si>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</si>
  <si>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</si>
  <si>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</si>
  <si>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</si>
  <si>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</si>
  <si>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</si>
  <si>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</si>
  <si>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</si>
  <si>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</si>
  <si>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</si>
  <si>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</si>
  <si>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</si>
  <si>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</si>
  <si>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</si>
  <si>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</si>
  <si>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</si>
  <si>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</si>
  <si>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</si>
  <si>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</si>
  <si>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</si>
  <si>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</si>
  <si>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</si>
  <si>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</si>
  <si>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</si>
  <si>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</si>
  <si>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</si>
  <si>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</si>
  <si>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</si>
  <si>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</si>
  <si>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</si>
  <si>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</si>
  <si>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</si>
  <si>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</si>
  <si>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</si>
  <si>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</si>
  <si>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</si>
  <si>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</si>
  <si>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</si>
  <si>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</si>
  <si>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</si>
  <si>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</si>
  <si>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</si>
  <si>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</si>
  <si>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</si>
  <si>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</si>
  <si>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</si>
  <si>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</si>
  <si>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</si>
  <si>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</si>
  <si>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</si>
  <si>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</si>
  <si>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</si>
  <si>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</si>
  <si>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</si>
  <si>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</si>
  <si>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</si>
  <si>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</si>
  <si>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</si>
  <si>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</si>
  <si>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</si>
  <si>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</si>
  <si>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</si>
  <si>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</si>
  <si>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</si>
  <si>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</si>
  <si>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</si>
  <si>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</si>
  <si>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</si>
  <si>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</si>
  <si>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</si>
  <si>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</si>
  <si>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</si>
  <si>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</si>
  <si>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</si>
  <si>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</si>
  <si>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</si>
  <si>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</si>
  <si>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</si>
  <si>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</si>
  <si>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</si>
  <si>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</si>
  <si>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</si>
  <si>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</si>
  <si>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</si>
  <si>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</si>
  <si>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</si>
  <si>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</si>
  <si>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</si>
  <si>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</si>
  <si>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</si>
  <si>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</si>
  <si>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</si>
  <si>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</si>
  <si>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</si>
  <si>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</si>
  <si>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</si>
  <si>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</si>
  <si>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</si>
  <si>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</si>
  <si>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</si>
  <si>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</si>
  <si>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</si>
  <si>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</si>
  <si>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</si>
  <si>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</si>
  <si>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</si>
  <si>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</si>
  <si>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</si>
  <si>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</si>
  <si>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</si>
  <si>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</si>
  <si>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</si>
  <si>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</si>
  <si>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</si>
  <si>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</si>
  <si>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</si>
  <si>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</si>
  <si>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</si>
  <si>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</si>
  <si>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</si>
  <si>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</si>
  <si>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</si>
  <si>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</si>
  <si>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</si>
  <si>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</si>
  <si>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</si>
  <si>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</si>
  <si>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</si>
  <si>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</si>
  <si>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</si>
  <si>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</si>
  <si>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</si>
  <si>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</si>
  <si>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</si>
  <si>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</si>
  <si>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</si>
  <si>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</si>
  <si>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</si>
  <si>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</si>
  <si>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</si>
  <si>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</si>
  <si>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</si>
  <si>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</si>
  <si>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</si>
  <si>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</si>
  <si>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</si>
  <si>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</si>
  <si>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</si>
  <si>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</si>
  <si>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</si>
  <si>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</si>
  <si>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</si>
  <si>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</si>
  <si>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</si>
  <si>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</si>
  <si>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</si>
  <si>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</si>
  <si>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</si>
  <si>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</si>
  <si>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</si>
  <si>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</si>
  <si>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</si>
  <si>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</si>
  <si>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</si>
  <si>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</si>
  <si>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</si>
  <si>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</si>
  <si>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</si>
  <si>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</si>
  <si>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</si>
  <si>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</si>
  <si>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</si>
  <si>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</si>
  <si>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</si>
  <si>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</si>
  <si>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</si>
  <si>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</si>
  <si>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</si>
  <si>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</si>
  <si>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</si>
  <si>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</si>
  <si>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</si>
  <si>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</si>
  <si>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</si>
  <si>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</si>
  <si>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</si>
  <si>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</si>
  <si>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</si>
  <si>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</si>
  <si>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</si>
  <si>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</si>
  <si>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</si>
  <si>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</si>
  <si>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</si>
  <si>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</si>
  <si>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</si>
  <si>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</si>
  <si>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</si>
  <si>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</si>
  <si>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</si>
  <si>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</si>
  <si>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</si>
  <si>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</si>
  <si>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</si>
  <si>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</si>
  <si>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</si>
  <si>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</si>
  <si>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</si>
  <si>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</si>
  <si>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</si>
  <si>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</si>
  <si>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</si>
  <si>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</si>
  <si>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</si>
  <si>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</si>
  <si>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</si>
  <si>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</si>
  <si>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</si>
  <si>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</si>
  <si>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</si>
  <si>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</si>
  <si>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</si>
  <si>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</si>
  <si>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</si>
  <si>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</si>
  <si>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</si>
  <si>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</si>
  <si>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</si>
  <si>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</si>
  <si>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</si>
  <si>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</si>
  <si>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</si>
  <si>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</si>
  <si>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</si>
  <si>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</si>
  <si>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</si>
  <si>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</si>
  <si>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</si>
  <si>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</si>
  <si>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</si>
  <si>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</si>
  <si>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</si>
  <si>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</si>
  <si>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</si>
  <si>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</si>
  <si>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</si>
  <si>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</si>
  <si>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</si>
  <si>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</si>
  <si>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</si>
  <si>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</si>
  <si>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</si>
  <si>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</si>
  <si>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</si>
  <si>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</si>
  <si>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</si>
  <si>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</si>
  <si>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</si>
  <si>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</si>
  <si>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</si>
  <si>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</si>
  <si>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</si>
  <si>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</si>
  <si>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</si>
  <si>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</si>
  <si>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</si>
  <si>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</si>
  <si>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</si>
  <si>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</si>
  <si>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</si>
  <si>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</si>
  <si>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</si>
  <si>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</si>
  <si>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</si>
  <si>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</si>
  <si>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</si>
  <si>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</si>
  <si>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</si>
  <si>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</si>
  <si>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</si>
  <si>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</si>
  <si>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</si>
  <si>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</si>
  <si>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</si>
  <si>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</si>
  <si>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</si>
  <si>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</si>
  <si>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</si>
  <si>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</si>
  <si>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</si>
  <si>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</si>
  <si>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</si>
  <si>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</si>
  <si>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</si>
  <si>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</si>
  <si>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</si>
  <si>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</si>
  <si>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</si>
  <si>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</si>
  <si>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</si>
  <si>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</si>
  <si>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</si>
  <si>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</si>
  <si>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</si>
  <si>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</si>
  <si>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</si>
  <si>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</si>
  <si>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</si>
  <si>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</si>
  <si>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</si>
  <si>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</si>
  <si>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</si>
  <si>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</si>
  <si>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</si>
  <si>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</si>
  <si>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</si>
  <si>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</si>
  <si>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</si>
  <si>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</si>
  <si>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</si>
  <si>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</si>
  <si>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</si>
  <si>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</si>
  <si>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</si>
  <si>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</si>
  <si>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</si>
  <si>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</si>
  <si>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</si>
  <si>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</si>
  <si>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</si>
  <si>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</si>
  <si>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</si>
  <si>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</si>
  <si>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</si>
  <si>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</si>
  <si>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</si>
  <si>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</si>
  <si>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</si>
  <si>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</si>
  <si>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</si>
  <si>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</si>
  <si>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</si>
  <si>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</si>
  <si>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</si>
  <si>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</si>
  <si>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</si>
  <si>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</si>
  <si>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</si>
  <si>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</si>
  <si>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</si>
  <si>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</si>
  <si>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</si>
  <si>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</si>
  <si>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</si>
  <si>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</si>
  <si>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</si>
  <si>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</si>
  <si>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</si>
  <si>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</si>
  <si>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</si>
  <si>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</si>
  <si>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</si>
  <si>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</si>
  <si>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</si>
  <si>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</si>
  <si>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</si>
  <si>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</si>
  <si>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</si>
  <si>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</si>
  <si>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</si>
  <si>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</si>
  <si>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</si>
  <si>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</si>
  <si>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</si>
  <si>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</si>
  <si>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</si>
  <si>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</si>
  <si>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</si>
  <si>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</si>
  <si>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</si>
  <si>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</si>
  <si>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</si>
  <si>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</si>
  <si>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</si>
  <si>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</si>
  <si>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</si>
  <si>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</si>
  <si>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</si>
  <si>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</si>
  <si>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</si>
  <si>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</si>
  <si>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</si>
  <si>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</si>
  <si>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</si>
  <si>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</si>
  <si>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</si>
  <si>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</si>
  <si>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</si>
  <si>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</si>
  <si>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</si>
  <si>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</si>
  <si>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</si>
  <si>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</si>
  <si>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</si>
  <si>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</si>
  <si>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</si>
  <si>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</si>
  <si>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</si>
  <si>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</si>
  <si>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</si>
  <si>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</si>
  <si>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</si>
  <si>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</si>
  <si>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</si>
  <si>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</si>
  <si>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</si>
  <si>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</si>
  <si>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</si>
  <si>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</si>
  <si>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</si>
  <si>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</si>
  <si>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</si>
  <si>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</si>
  <si>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</si>
  <si>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</si>
  <si>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</si>
  <si>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</si>
  <si>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</si>
  <si>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</si>
  <si>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</si>
  <si>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</si>
  <si>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</si>
  <si>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</si>
  <si>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</si>
  <si>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</si>
  <si>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</si>
  <si>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</si>
  <si>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</si>
  <si>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</si>
  <si>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</si>
  <si>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</si>
  <si>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</si>
  <si>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</si>
  <si>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</si>
  <si>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</si>
  <si>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</si>
  <si>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</si>
  <si>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</si>
  <si>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</si>
  <si>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</si>
  <si>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</si>
  <si>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</si>
  <si>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</si>
  <si>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</si>
  <si>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</si>
  <si>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</si>
  <si>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</si>
  <si>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</si>
  <si>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</si>
  <si>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</si>
  <si>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</si>
  <si>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</si>
  <si>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</si>
  <si>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</si>
  <si>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</si>
  <si>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</si>
  <si>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</si>
  <si>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</si>
  <si>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</si>
  <si>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</si>
  <si>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</si>
  <si>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</si>
  <si>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</si>
  <si>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</si>
  <si>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</si>
  <si>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</si>
  <si>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</si>
  <si>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</si>
  <si>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</si>
  <si>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</si>
  <si>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</si>
  <si>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</si>
  <si>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</si>
  <si>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</si>
  <si>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</si>
  <si>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</si>
  <si>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</si>
  <si>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</si>
  <si>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</si>
  <si>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</si>
  <si>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</si>
  <si>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</si>
  <si>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</si>
  <si>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</si>
  <si>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</si>
  <si>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</si>
  <si>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</si>
  <si>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</si>
  <si>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</si>
  <si>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</si>
  <si>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</si>
  <si>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</si>
  <si>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</si>
  <si>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</si>
  <si>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</si>
  <si>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</si>
  <si>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</si>
  <si>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</si>
  <si>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</si>
  <si>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</si>
  <si>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</si>
  <si>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</si>
  <si>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</si>
  <si>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</si>
  <si>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</si>
  <si>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</si>
  <si>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</si>
  <si>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</si>
  <si>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</si>
  <si>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</si>
  <si>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</si>
  <si>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</si>
  <si>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</si>
  <si>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</si>
  <si>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</si>
  <si>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</si>
  <si>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</si>
  <si>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</si>
  <si>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</si>
  <si>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</si>
  <si>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</si>
  <si>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</si>
  <si>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</si>
  <si>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</si>
  <si>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</si>
  <si>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</si>
  <si>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</si>
  <si>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</si>
  <si>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</si>
  <si>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</si>
  <si>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</si>
  <si>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</si>
  <si>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</si>
  <si>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</si>
  <si>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</si>
  <si>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</si>
  <si>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</si>
  <si>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</si>
  <si>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</si>
  <si>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</si>
  <si>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</si>
  <si>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</si>
  <si>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</si>
  <si>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</si>
  <si>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</si>
  <si>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</si>
  <si>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</si>
  <si>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</si>
  <si>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</si>
  <si>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</si>
  <si>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</si>
  <si>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</si>
  <si>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</si>
  <si>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</si>
  <si>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</si>
  <si>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</si>
  <si>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</si>
  <si>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</si>
  <si>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</si>
  <si>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</si>
  <si>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</si>
  <si>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</si>
  <si>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</si>
  <si>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</si>
  <si>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</si>
  <si>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</si>
  <si>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</si>
  <si>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</si>
  <si>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</si>
  <si>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</si>
  <si>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</si>
  <si>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</si>
  <si>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</si>
  <si>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</si>
  <si>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</si>
  <si>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</si>
  <si>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</si>
  <si>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</si>
  <si>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</si>
  <si>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</si>
  <si>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</si>
  <si>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</si>
  <si>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</si>
  <si>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</si>
  <si>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</si>
  <si>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</si>
  <si>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</si>
  <si>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</si>
  <si>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</si>
  <si>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</si>
  <si>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</si>
  <si>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</si>
  <si>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</si>
  <si>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</si>
  <si>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</si>
  <si>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</si>
  <si>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</si>
  <si>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</si>
  <si>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</si>
  <si>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</si>
  <si>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</si>
  <si>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</si>
  <si>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</si>
  <si>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</si>
  <si>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</si>
  <si>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</si>
  <si>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</si>
  <si>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</si>
  <si>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</si>
  <si>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</si>
  <si>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</si>
  <si>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</si>
  <si>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</si>
  <si>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</si>
  <si>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</si>
  <si>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</si>
  <si>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</si>
  <si>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</si>
  <si>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</si>
  <si>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</si>
  <si>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</si>
  <si>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</si>
  <si>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</si>
  <si>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</si>
  <si>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</si>
  <si>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</si>
  <si>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</si>
  <si>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</si>
  <si>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</si>
  <si>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</si>
  <si>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</si>
  <si>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</si>
  <si>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</si>
  <si>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</si>
  <si>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</si>
  <si>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</si>
  <si>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</si>
  <si>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</si>
  <si>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</si>
  <si>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</si>
  <si>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</si>
  <si>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</si>
  <si>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</si>
  <si>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</si>
  <si>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</si>
  <si>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</si>
  <si>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</si>
  <si>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</si>
  <si>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</si>
  <si>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</si>
  <si>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</si>
  <si>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</si>
  <si>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</si>
  <si>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</si>
  <si>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</si>
  <si>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</si>
  <si>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</si>
  <si>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</si>
  <si>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</si>
  <si>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</si>
  <si>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</si>
  <si>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</si>
  <si>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</si>
  <si>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</si>
  <si>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</si>
  <si>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</si>
  <si>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</si>
  <si>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</si>
  <si>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</si>
  <si>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</si>
  <si>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</si>
  <si>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</si>
  <si>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</si>
  <si>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</si>
  <si>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</si>
  <si>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</si>
  <si>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</si>
  <si>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</si>
  <si>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</si>
  <si>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</si>
  <si>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</si>
  <si>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</si>
  <si>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</si>
  <si>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</si>
  <si>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</si>
  <si>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</si>
  <si>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</si>
  <si>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</si>
  <si>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</si>
  <si>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</si>
  <si>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</si>
  <si>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</si>
  <si>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</si>
  <si>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</si>
  <si>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</si>
  <si>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</si>
  <si>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</si>
  <si>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</si>
  <si>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</si>
  <si>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</si>
  <si>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</si>
  <si>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</si>
  <si>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</si>
  <si>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</si>
  <si>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</si>
  <si>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</si>
  <si>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</si>
  <si>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</si>
  <si>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</si>
  <si>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</si>
  <si>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</si>
  <si>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</si>
  <si>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</si>
  <si>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</si>
  <si>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</si>
  <si>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</si>
  <si>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</si>
  <si>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</si>
  <si>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</si>
  <si>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</si>
  <si>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</si>
  <si>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</si>
  <si>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</si>
  <si>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</si>
  <si>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</si>
  <si>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</si>
  <si>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</si>
  <si>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</si>
  <si>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</si>
  <si>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</si>
  <si>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</si>
  <si>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</si>
  <si>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</si>
  <si>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</si>
  <si>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</si>
  <si>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</si>
  <si>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</si>
  <si>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</si>
  <si>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</si>
  <si>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</si>
  <si>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</si>
  <si>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</si>
  <si>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</si>
  <si>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</si>
  <si>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</si>
  <si>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</si>
  <si>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</si>
  <si>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</si>
  <si>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</si>
  <si>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</si>
  <si>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</si>
  <si>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</si>
  <si>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</si>
  <si>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</si>
  <si>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</si>
  <si>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</si>
  <si>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</si>
  <si>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</si>
  <si>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</si>
  <si>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</si>
  <si>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</si>
  <si>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</si>
  <si>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</si>
  <si>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</si>
  <si>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</si>
  <si>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</si>
  <si>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</si>
  <si>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</si>
  <si>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</si>
  <si>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</si>
  <si>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</si>
  <si>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</si>
  <si>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</si>
  <si>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</si>
  <si>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</si>
  <si>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</si>
  <si>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</si>
  <si>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</si>
  <si>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</si>
  <si>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</si>
  <si>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</si>
  <si>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</si>
  <si>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</si>
  <si>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</si>
  <si>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</si>
  <si>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</si>
  <si>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</si>
  <si>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</si>
  <si>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</si>
  <si>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</si>
  <si>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</si>
  <si>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</si>
  <si>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</si>
  <si>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</si>
  <si>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</si>
  <si>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</si>
  <si>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</si>
  <si>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</si>
  <si>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</si>
  <si>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</si>
  <si>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</si>
  <si>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</si>
  <si>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</si>
  <si>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</si>
  <si>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</si>
  <si>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</si>
  <si>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</si>
  <si>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</si>
  <si>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</si>
  <si>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</si>
  <si>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</si>
  <si>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</si>
  <si>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</si>
  <si>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</si>
  <si>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</si>
  <si>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</si>
  <si>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</si>
  <si>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</si>
  <si>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</si>
  <si>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</si>
  <si>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</si>
  <si>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</si>
  <si>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</si>
  <si>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</si>
  <si>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</si>
  <si>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</si>
  <si>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</si>
  <si>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</si>
  <si>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</si>
  <si>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</si>
  <si>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</si>
  <si>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</si>
  <si>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</si>
  <si>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</si>
  <si>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</si>
  <si>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</si>
  <si>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</si>
  <si>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</si>
  <si>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</si>
  <si>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</si>
  <si>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</si>
  <si>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</si>
  <si>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</si>
  <si>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</si>
  <si>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</si>
  <si>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</si>
  <si>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</si>
  <si>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</si>
  <si>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</si>
  <si>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</si>
  <si>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</si>
  <si>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</si>
  <si>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</si>
  <si>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</si>
  <si>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</si>
  <si>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</si>
  <si>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</si>
  <si>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</si>
  <si>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</si>
  <si>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</si>
  <si>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</si>
  <si>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</si>
  <si>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</si>
  <si>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</si>
  <si>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</si>
  <si>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</si>
  <si>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</si>
  <si>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</si>
  <si>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</si>
  <si>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</si>
  <si>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</si>
  <si>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</si>
  <si>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</si>
  <si>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</si>
  <si>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</si>
  <si>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</si>
  <si>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</si>
  <si>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</si>
  <si>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</si>
  <si>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</si>
  <si>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</si>
  <si>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</si>
  <si>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</si>
  <si>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</si>
  <si>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</si>
  <si>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</si>
  <si>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</si>
  <si>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</si>
  <si>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</si>
  <si>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</si>
  <si>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</si>
  <si>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</si>
  <si>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</si>
  <si>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</si>
  <si>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</si>
  <si>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</si>
  <si>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</si>
  <si>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</si>
  <si>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</si>
  <si>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</si>
  <si>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</si>
  <si>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</si>
  <si>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</si>
  <si>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</si>
  <si>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</si>
  <si>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</si>
  <si>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</si>
  <si>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</si>
  <si>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</si>
  <si>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</si>
  <si>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</si>
  <si>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</si>
  <si>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</si>
  <si>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</si>
  <si>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</si>
  <si>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</si>
  <si>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</si>
  <si>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</si>
  <si>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</si>
  <si>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</si>
  <si>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</si>
  <si>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</si>
  <si>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</si>
  <si>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</si>
  <si>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</si>
  <si>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</si>
  <si>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</si>
  <si>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</si>
  <si>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</si>
  <si>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</si>
  <si>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</si>
  <si>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</si>
  <si>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</si>
  <si>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</si>
  <si>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</si>
  <si>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</si>
  <si>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</si>
  <si>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</si>
  <si>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</si>
  <si>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</si>
  <si>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</si>
  <si>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</si>
  <si>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</si>
  <si>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</si>
  <si>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</si>
  <si>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</si>
  <si>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</si>
  <si>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</si>
  <si>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</si>
  <si>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</si>
  <si>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</si>
  <si>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</si>
  <si>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</si>
  <si>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</si>
  <si>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</si>
  <si>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</si>
  <si>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</si>
  <si>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</si>
  <si>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</si>
  <si>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</si>
  <si>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</si>
  <si>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</si>
  <si>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</si>
  <si>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</si>
  <si>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</si>
  <si>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</si>
  <si>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</si>
  <si>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</si>
  <si>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</si>
  <si>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</si>
  <si>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</si>
  <si>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</si>
  <si>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</si>
  <si>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</si>
  <si>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</si>
  <si>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</si>
  <si>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</si>
  <si>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</si>
  <si>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</si>
  <si>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</si>
  <si>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</si>
  <si>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</si>
  <si>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</si>
  <si>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</si>
  <si>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</si>
  <si>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</si>
  <si>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</si>
  <si>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</si>
  <si>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</si>
  <si>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</si>
  <si>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</si>
  <si>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</si>
  <si>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</si>
  <si>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</si>
  <si>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</si>
  <si>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</si>
  <si>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</si>
  <si>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</si>
  <si>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</si>
  <si>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</si>
  <si>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</si>
  <si>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</si>
  <si>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</si>
  <si>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</si>
  <si>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</si>
  <si>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</si>
  <si>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</si>
  <si>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</si>
  <si>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</si>
  <si>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</si>
  <si>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</si>
  <si>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</si>
  <si>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</si>
  <si>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</si>
  <si>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</si>
  <si>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</si>
  <si>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</si>
  <si>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</si>
  <si>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</si>
  <si>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</si>
  <si>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</si>
  <si>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</si>
  <si>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</si>
  <si>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</si>
  <si>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</si>
  <si>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</si>
  <si>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</si>
  <si>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</si>
  <si>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</si>
  <si>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</si>
  <si>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</si>
  <si>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</si>
  <si>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</si>
  <si>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</si>
  <si>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</si>
  <si>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</si>
  <si>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</si>
  <si>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</si>
  <si>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</si>
  <si>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</si>
  <si>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</si>
  <si>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</si>
  <si>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</si>
  <si>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</si>
  <si>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</si>
  <si>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</si>
  <si>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</si>
  <si>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</si>
  <si>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</si>
  <si>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</si>
  <si>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</si>
  <si>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</si>
  <si>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</si>
  <si>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</si>
  <si>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</si>
  <si>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</si>
  <si>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</si>
  <si>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</si>
  <si>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</si>
  <si>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</si>
  <si>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</si>
  <si>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</si>
  <si>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</si>
  <si>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</si>
  <si>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</si>
  <si>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</si>
  <si>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</si>
  <si>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</si>
  <si>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</si>
  <si>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</si>
  <si>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</si>
  <si>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</si>
  <si>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</si>
  <si>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</si>
  <si>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</si>
  <si>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</si>
  <si>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</si>
  <si>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</si>
  <si>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</si>
  <si>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</si>
  <si>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</si>
  <si>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</si>
  <si>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</si>
  <si>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</si>
  <si>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</si>
  <si>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</si>
  <si>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</si>
  <si>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</si>
  <si>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</si>
  <si>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</si>
  <si>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</si>
  <si>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</si>
  <si>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</si>
  <si>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</si>
  <si>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</si>
  <si>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</si>
  <si>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</si>
  <si>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</si>
  <si>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</si>
  <si>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</si>
  <si>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</si>
  <si>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</si>
  <si>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</si>
  <si>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</si>
  <si>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</si>
  <si>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</si>
  <si>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</si>
  <si>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</si>
  <si>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</si>
  <si>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</si>
  <si>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</si>
  <si>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</si>
  <si>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</si>
  <si>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</si>
  <si>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</si>
  <si>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</si>
  <si>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</si>
  <si>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</si>
  <si>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</si>
  <si>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</si>
  <si>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</si>
  <si>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</si>
  <si>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</si>
  <si>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</si>
  <si>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</si>
  <si>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</si>
  <si>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</si>
  <si>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</si>
  <si>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</si>
  <si>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</si>
  <si>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</si>
  <si>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</si>
  <si>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</si>
  <si>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</si>
  <si>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</si>
  <si>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</si>
  <si>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</si>
  <si>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</si>
  <si>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</si>
  <si>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</si>
  <si>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</si>
  <si>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</si>
  <si>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</si>
  <si>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</si>
  <si>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</si>
  <si>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</si>
  <si>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</si>
  <si>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</si>
  <si>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</si>
  <si>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</si>
  <si>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</si>
  <si>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</si>
  <si>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</si>
  <si>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</si>
  <si>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</si>
  <si>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</si>
  <si>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</si>
  <si>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</si>
  <si>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</si>
  <si>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</si>
  <si>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</si>
  <si>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</si>
  <si>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</si>
  <si>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</si>
  <si>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</si>
  <si>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</si>
  <si>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</si>
  <si>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</si>
  <si>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</si>
  <si>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</si>
  <si>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</si>
  <si>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</si>
  <si>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</si>
  <si>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</si>
  <si>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</si>
  <si>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</si>
  <si>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</si>
  <si>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</si>
  <si>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</si>
  <si>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</si>
  <si>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</si>
  <si>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</si>
  <si>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</si>
  <si>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</si>
  <si>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</si>
  <si>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</si>
  <si>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</si>
  <si>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</si>
  <si>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</si>
  <si>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</si>
  <si>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</si>
  <si>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</si>
  <si>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</si>
  <si>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</si>
  <si>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</si>
  <si>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</si>
  <si>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</si>
  <si>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</si>
  <si>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</si>
  <si>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</si>
  <si>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</si>
  <si>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</si>
  <si>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</si>
  <si>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</si>
  <si>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</si>
  <si>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</si>
  <si>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</si>
  <si>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</si>
  <si>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</si>
  <si>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</si>
  <si>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</si>
  <si>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</si>
  <si>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</si>
  <si>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</si>
  <si>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</si>
  <si>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</si>
  <si>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</si>
  <si>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</si>
  <si>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</si>
  <si>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</si>
  <si>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</si>
  <si>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</si>
  <si>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</si>
  <si>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</si>
  <si>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</si>
  <si>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</si>
  <si>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</si>
  <si>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</si>
  <si>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</si>
  <si>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</si>
  <si>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</si>
  <si>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</si>
  <si>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</si>
  <si>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</si>
  <si>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</si>
  <si>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</si>
  <si>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</si>
  <si>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</si>
  <si>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</si>
  <si>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</si>
  <si>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</si>
  <si>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</si>
  <si>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</si>
  <si>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</si>
  <si>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</si>
  <si>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</si>
  <si>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</si>
  <si>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</si>
  <si>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</si>
  <si>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</si>
  <si>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</si>
  <si>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</si>
  <si>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</si>
  <si>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</si>
  <si>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</si>
  <si>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</si>
  <si>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</si>
  <si>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</si>
  <si>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</si>
  <si>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</si>
  <si>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</si>
  <si>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</si>
  <si>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</si>
  <si>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</si>
  <si>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</si>
  <si>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</si>
  <si>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</si>
  <si>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</si>
  <si>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</si>
  <si>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</si>
  <si>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</si>
  <si>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</si>
  <si>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</si>
  <si>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</si>
  <si>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</si>
  <si>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</si>
  <si>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</si>
  <si>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</si>
  <si>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</si>
  <si>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</si>
  <si>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</si>
  <si>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</si>
  <si>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</si>
  <si>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</si>
  <si>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</si>
  <si>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</si>
  <si>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</si>
  <si>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</si>
  <si>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</si>
  <si>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</si>
  <si>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</si>
  <si>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</si>
  <si>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</si>
  <si>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</si>
  <si>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</si>
  <si>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</si>
  <si>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</si>
  <si>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</si>
  <si>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</si>
  <si>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</si>
  <si>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</si>
  <si>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</si>
  <si>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</si>
  <si>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</si>
  <si>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</si>
  <si>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</si>
  <si>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</si>
  <si>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</si>
  <si>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</si>
  <si>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</si>
  <si>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</si>
  <si>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</si>
  <si>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</si>
  <si>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</si>
  <si>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</si>
  <si>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</si>
  <si>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</si>
  <si>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</si>
  <si>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</si>
  <si>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</si>
  <si>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</si>
  <si>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</si>
  <si>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</si>
  <si>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</si>
  <si>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</si>
  <si>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</si>
  <si>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</si>
  <si>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</si>
  <si>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</si>
  <si>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</si>
  <si>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</si>
  <si>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</si>
  <si>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</si>
  <si>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</si>
  <si>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</si>
  <si>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</si>
  <si>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</si>
  <si>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</si>
  <si>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</si>
  <si>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</si>
  <si>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</si>
  <si>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</si>
  <si>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</si>
  <si>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</si>
  <si>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</si>
  <si>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</si>
  <si>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</si>
  <si>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</si>
  <si>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</si>
  <si>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</si>
  <si>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</si>
  <si>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</si>
  <si>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</si>
  <si>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</si>
  <si>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</si>
  <si>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</si>
  <si>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</si>
  <si>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</si>
  <si>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</si>
  <si>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</si>
  <si>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</si>
  <si>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</si>
  <si>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</si>
  <si>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</si>
  <si>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</si>
  <si>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</si>
  <si>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</si>
  <si>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</si>
  <si>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</si>
  <si>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</si>
  <si>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</si>
  <si>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</si>
  <si>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</si>
  <si>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</si>
  <si>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</si>
  <si>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</si>
  <si>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</si>
  <si>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</si>
  <si>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</si>
  <si>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</si>
  <si>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</si>
  <si>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</si>
  <si>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</si>
  <si>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</si>
  <si>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</si>
  <si>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</si>
  <si>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</si>
  <si>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</si>
  <si>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</si>
  <si>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</si>
  <si>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</si>
  <si>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</si>
  <si>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</si>
  <si>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</si>
  <si>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</si>
  <si>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</si>
  <si>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</si>
  <si>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</si>
  <si>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</si>
  <si>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</si>
  <si>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</si>
  <si>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</si>
  <si>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</si>
  <si>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</si>
  <si>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</si>
  <si>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</si>
  <si>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</si>
  <si>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</si>
  <si>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</si>
  <si>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</si>
  <si>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</si>
  <si>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</si>
  <si>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</si>
  <si>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</si>
  <si>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</si>
  <si>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</si>
  <si>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</si>
  <si>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</si>
  <si>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</si>
  <si>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</si>
  <si>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</si>
  <si>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</si>
  <si>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</si>
  <si>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</si>
  <si>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</si>
  <si>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</si>
  <si>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</si>
  <si>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</si>
  <si>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</si>
  <si>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</si>
  <si>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</si>
  <si>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</si>
  <si>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</si>
  <si>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</si>
  <si>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</si>
  <si>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</si>
  <si>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</si>
  <si>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</si>
  <si>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</si>
  <si>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</si>
  <si>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</si>
  <si>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</si>
  <si>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</si>
  <si>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</si>
  <si>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</si>
  <si>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</si>
  <si>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</si>
  <si>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</si>
  <si>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</si>
  <si>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</si>
  <si>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</si>
  <si>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</si>
  <si>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</si>
  <si>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</si>
  <si>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</si>
  <si>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</si>
  <si>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</si>
  <si>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</si>
  <si>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</si>
  <si>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</si>
  <si>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</si>
  <si>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</si>
  <si>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</si>
  <si>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</si>
  <si>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</si>
  <si>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</si>
  <si>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</si>
  <si>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</si>
  <si>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</si>
  <si>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</si>
  <si>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</si>
  <si>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</si>
  <si>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</si>
  <si>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</si>
  <si>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</si>
  <si>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</si>
  <si>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</si>
  <si>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</si>
  <si>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</si>
  <si>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</si>
  <si>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</si>
  <si>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</si>
  <si>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</si>
  <si>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</si>
  <si>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</si>
  <si>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</si>
  <si>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</si>
  <si>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</si>
  <si>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</si>
  <si>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</si>
  <si>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</si>
  <si>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</si>
  <si>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</si>
  <si>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</si>
  <si>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</si>
  <si>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</si>
  <si>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</si>
  <si>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</si>
  <si>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</si>
  <si>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</si>
  <si>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</si>
  <si>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</si>
  <si>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</si>
  <si>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</si>
  <si>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</si>
  <si>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</si>
  <si>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</si>
  <si>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</si>
  <si>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</si>
  <si>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</si>
  <si>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</si>
  <si>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</si>
  <si>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</si>
  <si>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</si>
  <si>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</si>
  <si>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</si>
  <si>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</si>
  <si>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</si>
  <si>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</si>
  <si>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</si>
  <si>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</si>
  <si>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</si>
  <si>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</si>
  <si>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</si>
  <si>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</si>
  <si>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</si>
  <si>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</si>
  <si>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</si>
  <si>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</si>
  <si>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</si>
  <si>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</si>
  <si>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</si>
  <si>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</si>
  <si>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</si>
  <si>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</si>
  <si>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</si>
  <si>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</si>
  <si>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</si>
  <si>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</si>
  <si>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</si>
  <si>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</si>
  <si>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</si>
  <si>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</si>
  <si>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</si>
  <si>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</si>
  <si>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</si>
  <si>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</si>
  <si>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</si>
  <si>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</si>
  <si>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</si>
  <si>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</si>
  <si>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</si>
  <si>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</si>
  <si>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</si>
  <si>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</si>
  <si>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</si>
  <si>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</si>
  <si>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</si>
  <si>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</si>
  <si>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</si>
  <si>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</si>
  <si>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</si>
  <si>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</si>
  <si>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</si>
  <si>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</si>
  <si>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</si>
  <si>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</si>
  <si>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</si>
  <si>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</si>
  <si>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</si>
  <si>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</si>
  <si>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</si>
  <si>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</si>
  <si>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</si>
  <si>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</si>
  <si>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</si>
  <si>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</si>
  <si>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</si>
  <si>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</si>
  <si>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</si>
  <si>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</si>
  <si>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</si>
  <si>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</si>
  <si>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</si>
  <si>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</si>
  <si>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</si>
  <si>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</si>
  <si>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</si>
  <si>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</si>
  <si>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</si>
  <si>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</si>
  <si>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</si>
  <si>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</si>
  <si>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</si>
  <si>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</si>
  <si>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</si>
  <si>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</si>
  <si>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</si>
  <si>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</si>
  <si>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</si>
  <si>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</si>
  <si>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</si>
  <si>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</si>
  <si>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</si>
  <si>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</si>
  <si>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</si>
  <si>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</si>
  <si>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</si>
  <si>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</si>
  <si>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</si>
  <si>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</si>
  <si>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</si>
  <si>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</si>
  <si>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</si>
  <si>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</si>
  <si>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</si>
  <si>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</si>
  <si>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</si>
  <si>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</si>
  <si>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</si>
  <si>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</si>
  <si>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</si>
  <si>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</si>
  <si>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</si>
  <si>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</si>
  <si>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</si>
  <si>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</si>
  <si>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</si>
  <si>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</si>
  <si>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</si>
  <si>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</si>
  <si>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</si>
  <si>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</si>
  <si>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</si>
  <si>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</si>
  <si>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</si>
  <si>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</si>
  <si>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</si>
  <si>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</si>
  <si>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</si>
  <si>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</si>
  <si>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</si>
  <si>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</si>
  <si>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</si>
  <si>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</si>
  <si>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</si>
  <si>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</si>
  <si>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</si>
  <si>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</si>
  <si>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</si>
  <si>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</si>
  <si>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</si>
  <si>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</si>
  <si>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</si>
  <si>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</si>
  <si>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</si>
  <si>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</si>
  <si>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</si>
  <si>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</si>
  <si>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</si>
  <si>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</si>
  <si>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</si>
  <si>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</si>
  <si>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</si>
  <si>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</si>
  <si>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</si>
  <si>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</si>
  <si>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</si>
  <si>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</si>
  <si>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</si>
  <si>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</si>
  <si>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</si>
  <si>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</si>
  <si>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</si>
  <si>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</si>
  <si>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</si>
  <si>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</si>
  <si>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</si>
  <si>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</si>
  <si>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</si>
  <si>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</si>
  <si>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</si>
  <si>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</si>
  <si>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</si>
  <si>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</si>
  <si>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</si>
  <si>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</si>
  <si>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</si>
  <si>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</si>
  <si>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</si>
  <si>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</si>
  <si>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</si>
  <si>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</si>
  <si>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</si>
  <si>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</si>
  <si>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</si>
  <si>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</si>
  <si>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</si>
  <si>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</si>
  <si>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</si>
  <si>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</si>
  <si>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</si>
  <si>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</si>
  <si>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</si>
  <si>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</si>
  <si>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</si>
  <si>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</si>
  <si>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</si>
  <si>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</si>
  <si>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</si>
  <si>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</si>
  <si>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</si>
  <si>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</si>
  <si>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</si>
  <si>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</si>
  <si>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</si>
  <si>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</si>
  <si>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</si>
  <si>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</si>
  <si>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</si>
  <si>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</si>
  <si>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</si>
  <si>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</si>
  <si>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</si>
  <si>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</si>
  <si>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</si>
  <si>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</si>
  <si>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</si>
  <si>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</si>
  <si>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</si>
  <si>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</si>
  <si>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</si>
  <si>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</si>
  <si>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</si>
  <si>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</si>
  <si>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</si>
  <si>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</si>
  <si>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</si>
  <si>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</si>
  <si>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</si>
  <si>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</si>
  <si>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</si>
  <si>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</si>
  <si>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</si>
  <si>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</si>
  <si>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</si>
  <si>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</si>
  <si>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</si>
  <si>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</si>
  <si>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</si>
  <si>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</si>
  <si>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</si>
  <si>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</si>
  <si>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</si>
  <si>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</si>
  <si>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</si>
  <si>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</si>
  <si>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</si>
  <si>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</si>
  <si>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</si>
  <si>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</si>
  <si>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</si>
  <si>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</si>
  <si>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</si>
  <si>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</si>
  <si>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</si>
  <si>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</si>
  <si>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</si>
  <si>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</si>
  <si>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</si>
  <si>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</si>
  <si>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</si>
  <si>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</si>
  <si>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</si>
  <si>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</si>
  <si>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</si>
  <si>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</si>
  <si>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</si>
  <si>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</si>
  <si>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</si>
  <si>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</si>
  <si>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</si>
  <si>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</si>
  <si>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</si>
  <si>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</si>
  <si>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</si>
  <si>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</si>
  <si>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</si>
  <si>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</si>
  <si>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</si>
  <si>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</si>
  <si>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</si>
  <si>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</si>
  <si>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</si>
  <si>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</si>
  <si>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</si>
  <si>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</si>
  <si>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</si>
  <si>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</si>
  <si>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</si>
  <si>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</si>
  <si>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</si>
  <si>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</si>
  <si>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</si>
  <si>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</si>
  <si>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</si>
  <si>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</si>
  <si>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</si>
  <si>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</si>
  <si>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</si>
  <si>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</si>
  <si>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</si>
  <si>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</si>
  <si>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</si>
  <si>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</si>
  <si>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</si>
  <si>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</si>
  <si>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</si>
  <si>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</si>
  <si>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</si>
  <si>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</si>
  <si>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</si>
  <si>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</si>
  <si>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</si>
  <si>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</si>
  <si>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</si>
  <si>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</si>
  <si>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</si>
  <si>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</si>
  <si>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</si>
  <si>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</si>
  <si>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</si>
  <si>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</si>
  <si>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</si>
  <si>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</si>
  <si>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</si>
  <si>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</si>
  <si>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</si>
  <si>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</si>
  <si>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</si>
  <si>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</si>
  <si>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</si>
  <si>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</si>
  <si>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</si>
  <si>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</si>
  <si>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</si>
  <si>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</si>
  <si>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</si>
  <si>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</si>
  <si>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</si>
  <si>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</si>
  <si>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</si>
  <si>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</si>
  <si>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</si>
  <si>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</si>
  <si>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</si>
  <si>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</si>
  <si>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</si>
  <si>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</si>
  <si>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</si>
  <si>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</si>
  <si>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</si>
  <si>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</si>
  <si>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</si>
  <si>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</si>
  <si>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</si>
  <si>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</si>
  <si>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</si>
  <si>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</si>
  <si>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</si>
  <si>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</si>
  <si>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</si>
  <si>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</si>
  <si>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</si>
  <si>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</si>
  <si>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</si>
  <si>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</si>
  <si>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</si>
  <si>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</si>
  <si>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</si>
  <si>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</si>
  <si>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</si>
  <si>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</si>
  <si>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</si>
  <si>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</si>
  <si>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</si>
  <si>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</si>
  <si>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</si>
  <si>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</si>
  <si>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</si>
  <si>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</si>
  <si>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</si>
  <si>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</si>
  <si>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</si>
  <si>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</si>
  <si>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</si>
  <si>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</si>
  <si>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</si>
  <si>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</si>
  <si>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</si>
  <si>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</si>
  <si>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</si>
  <si>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</si>
  <si>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</si>
  <si>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</si>
  <si>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</si>
  <si>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</si>
  <si>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</si>
  <si>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</si>
  <si>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</si>
  <si>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</si>
  <si>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</si>
  <si>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</si>
  <si>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</si>
  <si>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</si>
  <si>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</si>
  <si>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</si>
  <si>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</si>
  <si>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</si>
  <si>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</si>
  <si>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</si>
  <si>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</si>
  <si>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</si>
  <si>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</si>
  <si>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</si>
  <si>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</si>
  <si>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</si>
  <si>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</si>
  <si>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</si>
  <si>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</si>
  <si>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</si>
  <si>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</si>
  <si>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</si>
  <si>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</si>
  <si>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</si>
  <si>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</si>
  <si>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</si>
  <si>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</si>
  <si>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</si>
  <si>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</si>
  <si>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</si>
  <si>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</si>
  <si>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</si>
  <si>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</si>
  <si>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</si>
  <si>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</si>
  <si>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</si>
  <si>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</si>
  <si>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</si>
  <si>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</si>
  <si>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</si>
  <si>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</si>
  <si>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</si>
  <si>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</si>
  <si>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</si>
  <si>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</si>
  <si>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</si>
  <si>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</si>
  <si>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</si>
  <si>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</si>
  <si>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</si>
  <si>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</si>
  <si>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</si>
  <si>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</si>
  <si>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</si>
  <si>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</si>
  <si>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</si>
  <si>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</si>
  <si>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</si>
  <si>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</si>
  <si>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</si>
  <si>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</si>
  <si>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</si>
  <si>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</si>
  <si>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</si>
  <si>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</si>
  <si>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</si>
  <si>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</si>
  <si>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</si>
  <si>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</si>
  <si>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</si>
  <si>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</si>
  <si>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</si>
  <si>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</si>
  <si>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</si>
  <si>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</si>
  <si>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</si>
  <si>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</si>
  <si>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</si>
  <si>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</si>
  <si>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</si>
  <si>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</si>
  <si>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</si>
  <si>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</si>
  <si>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</si>
  <si>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</si>
  <si>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</si>
  <si>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</si>
  <si>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</si>
  <si>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</si>
  <si>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</si>
  <si>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</si>
  <si>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</si>
  <si>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</si>
  <si>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</si>
  <si>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</si>
  <si>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</si>
  <si>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</si>
  <si>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</si>
  <si>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</si>
  <si>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</si>
  <si>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</si>
  <si>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</si>
  <si>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</si>
  <si>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</si>
  <si>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</si>
  <si>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</si>
  <si>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</si>
  <si>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</si>
  <si>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</si>
  <si>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</si>
  <si>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</si>
  <si>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</si>
  <si>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</si>
  <si>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</si>
  <si>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</si>
  <si>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</si>
  <si>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</si>
  <si>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</si>
  <si>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</si>
  <si>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</si>
  <si>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</si>
  <si>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</si>
  <si>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</si>
  <si>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</si>
  <si>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</si>
  <si>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</si>
  <si>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</si>
  <si>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</si>
  <si>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</si>
  <si>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</si>
  <si>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</si>
  <si>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</si>
  <si>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</si>
  <si>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</si>
  <si>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</si>
  <si>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</si>
  <si>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</si>
  <si>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</si>
  <si>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</si>
  <si>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</si>
  <si>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</si>
  <si>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</si>
  <si>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</si>
  <si>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</si>
  <si>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</si>
  <si>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</si>
  <si>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</si>
  <si>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</si>
  <si>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</si>
  <si>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</si>
  <si>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</si>
  <si>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</si>
  <si>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</si>
  <si>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</si>
  <si>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</si>
  <si>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</si>
  <si>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</si>
  <si>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</si>
  <si>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</si>
  <si>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</si>
  <si>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</si>
  <si>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</si>
  <si>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</si>
  <si>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</si>
  <si>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</si>
  <si>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</si>
  <si>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</si>
  <si>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</si>
  <si>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</si>
  <si>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</si>
  <si>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</si>
  <si>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</si>
  <si>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</si>
  <si>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</si>
  <si>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</si>
  <si>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</si>
  <si>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</si>
  <si>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</si>
  <si>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</si>
  <si>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</si>
  <si>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</si>
  <si>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</si>
  <si>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</si>
  <si>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</si>
  <si>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</si>
  <si>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</si>
  <si>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</si>
  <si>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</si>
  <si>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</si>
  <si>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</si>
  <si>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</si>
  <si>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</si>
  <si>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</si>
  <si>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</si>
  <si>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</si>
  <si>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</si>
  <si>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</si>
  <si>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</si>
  <si>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</si>
  <si>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</si>
  <si>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</si>
  <si>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</si>
  <si>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</si>
  <si>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</si>
  <si>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</si>
  <si>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</si>
  <si>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</si>
  <si>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</si>
  <si>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</si>
  <si>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</si>
  <si>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</si>
  <si>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</si>
  <si>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</si>
  <si>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</si>
  <si>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</si>
  <si>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</si>
  <si>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</si>
  <si>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</si>
  <si>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</si>
  <si>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</si>
  <si>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</si>
  <si>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</si>
  <si>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</si>
  <si>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</si>
  <si>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</si>
  <si>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</si>
  <si>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</si>
  <si>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</si>
  <si>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</si>
  <si>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</si>
  <si>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</si>
  <si>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</si>
  <si>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</si>
  <si>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</si>
  <si>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</si>
  <si>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</si>
  <si>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</si>
  <si>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</si>
  <si>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</si>
  <si>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</si>
  <si>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</si>
  <si>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</si>
  <si>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</si>
  <si>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</si>
  <si>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</si>
  <si>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</si>
  <si>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</si>
  <si>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</si>
  <si>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</si>
  <si>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</si>
  <si>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</si>
  <si>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</si>
  <si>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</si>
  <si>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</si>
  <si>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</si>
  <si>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</si>
  <si>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</si>
  <si>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</si>
  <si>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</si>
  <si>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</si>
  <si>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</si>
  <si>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</si>
  <si>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</si>
  <si>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</si>
  <si>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</si>
  <si>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</si>
  <si>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</si>
  <si>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</si>
  <si>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</si>
  <si>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</si>
  <si>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</si>
  <si>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</si>
  <si>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</si>
  <si>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</si>
  <si>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</si>
  <si>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</si>
  <si>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</si>
  <si>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</si>
  <si>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</si>
  <si>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</si>
  <si>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</si>
  <si>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</si>
  <si>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</si>
  <si>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</si>
  <si>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</si>
  <si>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</si>
  <si>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</si>
  <si>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</si>
  <si>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</si>
  <si>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</si>
  <si>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</si>
  <si>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</si>
  <si>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</si>
  <si>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</si>
  <si>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</si>
  <si>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</si>
  <si>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</si>
  <si>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</si>
  <si>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</si>
  <si>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</si>
  <si>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</si>
  <si>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</si>
  <si>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</si>
  <si>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</si>
  <si>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</si>
  <si>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</si>
  <si>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</si>
  <si>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</si>
  <si>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</si>
  <si>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</si>
  <si>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</si>
  <si>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</si>
  <si>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</si>
  <si>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</si>
  <si>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</si>
  <si>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</si>
  <si>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</si>
  <si>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</si>
  <si>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</si>
  <si>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</si>
  <si>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</si>
  <si>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</si>
  <si>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</si>
  <si>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</si>
  <si>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</si>
  <si>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</si>
  <si>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</si>
  <si>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</si>
  <si>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</si>
  <si>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</si>
  <si>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</si>
  <si>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</si>
  <si>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</si>
  <si>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</si>
  <si>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</si>
  <si>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</si>
  <si>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</si>
  <si>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</si>
  <si>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</si>
  <si>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</si>
  <si>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</si>
  <si>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</si>
  <si>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</si>
  <si>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</si>
  <si>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</si>
  <si>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</si>
  <si>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</si>
  <si>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</si>
  <si>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</si>
  <si>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</si>
  <si>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</si>
  <si>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</si>
  <si>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</si>
  <si>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</si>
  <si>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</si>
  <si>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</si>
  <si>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</si>
  <si>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</si>
  <si>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</si>
  <si>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</si>
  <si>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</si>
  <si>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</si>
  <si>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</si>
  <si>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</si>
  <si>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</si>
  <si>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</si>
  <si>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</si>
  <si>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</si>
  <si>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</si>
  <si>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</si>
  <si>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</si>
  <si>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</si>
  <si>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</si>
  <si>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</si>
  <si>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</si>
  <si>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</si>
  <si>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</si>
  <si>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</si>
  <si>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</si>
  <si>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</si>
  <si>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</si>
  <si>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</si>
  <si>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</si>
  <si>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</si>
  <si>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</si>
  <si>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</si>
  <si>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</si>
  <si>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</si>
  <si>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</si>
  <si>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</si>
  <si>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</si>
  <si>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</si>
  <si>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</si>
  <si>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</si>
  <si>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</si>
  <si>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</si>
  <si>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</si>
  <si>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</si>
  <si>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</si>
  <si>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</si>
  <si>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</si>
  <si>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</si>
  <si>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</si>
  <si>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</si>
  <si>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</si>
  <si>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</si>
  <si>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</si>
  <si>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</si>
  <si>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</si>
  <si>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</si>
  <si>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</si>
  <si>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</si>
  <si>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</si>
  <si>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</si>
  <si>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</si>
  <si>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</si>
  <si>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</si>
  <si>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</si>
  <si>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</si>
  <si>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</si>
  <si>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</si>
  <si>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</si>
  <si>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</si>
  <si>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</si>
  <si>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</si>
  <si>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</si>
  <si>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</si>
  <si>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</si>
  <si>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</si>
  <si>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</si>
  <si>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</si>
  <si>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</si>
  <si>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</si>
  <si>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</si>
  <si>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</si>
  <si>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</si>
  <si>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</si>
  <si>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</si>
  <si>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</si>
  <si>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</si>
  <si>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</si>
  <si>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</si>
  <si>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</si>
  <si>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</si>
  <si>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</si>
  <si>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</si>
  <si>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</si>
  <si>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</si>
  <si>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</si>
  <si>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</si>
  <si>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</si>
  <si>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</si>
  <si>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</si>
  <si>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</si>
  <si>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</si>
  <si>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</si>
  <si>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</si>
  <si>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</si>
  <si>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</si>
  <si>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</si>
  <si>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</si>
  <si>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</si>
  <si>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</si>
  <si>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</si>
  <si>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</si>
  <si>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</si>
  <si>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</si>
  <si>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</si>
  <si>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</si>
  <si>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</si>
  <si>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</si>
  <si>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</si>
  <si>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</si>
  <si>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</si>
  <si>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</si>
  <si>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</si>
  <si>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</si>
  <si>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</si>
  <si>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</si>
  <si>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</si>
  <si>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</si>
  <si>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</si>
  <si>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</si>
  <si>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</si>
  <si>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</si>
  <si>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</si>
  <si>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</si>
  <si>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</si>
  <si>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</si>
  <si>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</si>
  <si>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</si>
  <si>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</si>
  <si>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</si>
  <si>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</si>
  <si>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</si>
  <si>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</si>
  <si>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</si>
  <si>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</si>
  <si>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</si>
  <si>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</si>
  <si>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</si>
  <si>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</si>
  <si>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</si>
  <si>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</si>
  <si>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</si>
  <si>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</si>
  <si>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</si>
  <si>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</si>
  <si>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</si>
  <si>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</si>
  <si>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</si>
  <si>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</si>
  <si>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</si>
  <si>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</si>
  <si>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</si>
  <si>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</si>
  <si>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</si>
  <si>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</si>
  <si>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</si>
  <si>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</si>
  <si>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</si>
  <si>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</si>
  <si>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</si>
  <si>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</si>
  <si>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</si>
  <si>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</si>
  <si>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</si>
  <si>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</si>
  <si>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</si>
  <si>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</si>
  <si>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</si>
  <si>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</si>
  <si>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</si>
  <si>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</si>
  <si>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</si>
  <si>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</si>
  <si>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</si>
  <si>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</si>
  <si>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</si>
  <si>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</si>
  <si>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</si>
  <si>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</si>
  <si>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</si>
  <si>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</si>
  <si>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</si>
  <si>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</si>
  <si>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</si>
  <si>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</si>
  <si>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</si>
  <si>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</si>
  <si>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</si>
  <si>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</si>
  <si>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</si>
  <si>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</si>
  <si>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</si>
  <si>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</si>
  <si>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</si>
  <si>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</si>
  <si>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</si>
  <si>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</si>
  <si>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</si>
  <si>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</si>
  <si>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</si>
  <si>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</si>
  <si>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</si>
  <si>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</si>
  <si>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</si>
  <si>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</si>
  <si>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</si>
  <si>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</si>
  <si>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</si>
  <si>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</si>
  <si>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</si>
  <si>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</si>
  <si>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</si>
  <si>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</si>
  <si>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</si>
  <si>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</si>
  <si>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</si>
  <si>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</si>
  <si>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</si>
  <si>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</si>
  <si>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</si>
  <si>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</si>
  <si>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</si>
  <si>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</si>
  <si>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</si>
  <si>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</si>
  <si>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</si>
  <si>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</si>
  <si>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</si>
  <si>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</si>
  <si>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</si>
  <si>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</si>
  <si>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</si>
  <si>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</si>
  <si>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</si>
  <si>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</si>
  <si>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</si>
  <si>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</si>
  <si>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</si>
  <si>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</si>
  <si>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</si>
  <si>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</si>
  <si>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</si>
  <si>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</si>
  <si>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</si>
  <si>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</si>
  <si>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</si>
  <si>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</si>
  <si>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</si>
  <si>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</si>
  <si>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</si>
  <si>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</si>
  <si>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</si>
  <si>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</si>
  <si>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</si>
  <si>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</si>
  <si>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</si>
  <si>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</si>
  <si>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</si>
  <si>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</si>
  <si>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</si>
  <si>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</si>
  <si>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</si>
  <si>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</si>
  <si>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</si>
  <si>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</si>
  <si>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</si>
  <si>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</si>
  <si>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</si>
  <si>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</si>
  <si>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</si>
  <si>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</si>
  <si>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</si>
  <si>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</si>
  <si>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</si>
  <si>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</si>
  <si>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</si>
  <si>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</si>
  <si>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</si>
  <si>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</si>
  <si>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</si>
  <si>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</si>
  <si>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</si>
  <si>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</si>
  <si>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</si>
  <si>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</si>
  <si>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</si>
  <si>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</si>
  <si>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</si>
  <si>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</si>
  <si>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</si>
  <si>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</si>
  <si>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</si>
  <si>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</si>
  <si>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</si>
  <si>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</si>
  <si>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</si>
  <si>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</si>
  <si>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</si>
  <si>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</si>
  <si>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</si>
  <si>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</si>
  <si>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</si>
  <si>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</si>
  <si>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</si>
  <si>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</si>
  <si>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</si>
  <si>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</si>
  <si>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</si>
  <si>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</si>
  <si>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</si>
  <si>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</si>
  <si>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</si>
  <si>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</si>
  <si>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</si>
  <si>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</si>
  <si>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</si>
  <si>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</si>
  <si>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</si>
  <si>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</si>
  <si>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</si>
  <si>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</si>
  <si>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</si>
  <si>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</si>
  <si>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</si>
  <si>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</si>
  <si>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</si>
  <si>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</si>
  <si>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</si>
  <si>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</si>
  <si>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</si>
  <si>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</si>
  <si>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</si>
  <si>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</si>
  <si>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</si>
  <si>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</si>
  <si>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</si>
  <si>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</si>
  <si>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</si>
  <si>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</si>
  <si>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</si>
  <si>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</si>
  <si>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</si>
  <si>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</si>
  <si>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</si>
  <si>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</si>
  <si>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</si>
  <si>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</si>
  <si>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</si>
  <si>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</si>
  <si>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</si>
  <si>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</si>
  <si>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</si>
  <si>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</si>
  <si>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</si>
  <si>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</si>
  <si>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</si>
  <si>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</si>
  <si>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</si>
  <si>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</si>
  <si>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</si>
  <si>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</si>
  <si>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</si>
  <si>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</si>
  <si>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</si>
  <si>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</si>
  <si>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</si>
  <si>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</si>
  <si>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</si>
  <si>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</si>
  <si>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</si>
  <si>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</si>
  <si>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</si>
  <si>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</si>
  <si>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</si>
  <si>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</si>
  <si>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</si>
  <si>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</si>
  <si>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</si>
  <si>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</si>
  <si>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</si>
  <si>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</si>
  <si>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</si>
  <si>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</si>
  <si>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</si>
  <si>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</si>
  <si>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</si>
  <si>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</si>
  <si>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</si>
  <si>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</si>
  <si>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</si>
  <si>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</si>
  <si>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</si>
  <si>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</si>
  <si>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</si>
  <si>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</si>
  <si>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</si>
  <si>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</si>
  <si>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</si>
  <si>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</si>
  <si>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</si>
  <si>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</si>
  <si>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</si>
  <si>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</si>
  <si>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</si>
  <si>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</si>
  <si>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</si>
  <si>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</si>
  <si>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</si>
  <si>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</si>
  <si>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</si>
  <si>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</si>
  <si>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</si>
  <si>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</si>
  <si>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</si>
  <si>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</si>
  <si>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</si>
  <si>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</si>
  <si>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</si>
  <si>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</si>
  <si>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</si>
  <si>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</si>
  <si>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</si>
  <si>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</si>
  <si>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</si>
  <si>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</si>
  <si>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</si>
  <si>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</si>
  <si>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</si>
  <si>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</si>
  <si>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</si>
  <si>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</si>
  <si>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</si>
  <si>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</si>
  <si>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</si>
  <si>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</si>
  <si>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</si>
  <si>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</si>
  <si>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</si>
  <si>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</si>
  <si>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</si>
  <si>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</si>
  <si>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</si>
  <si>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</si>
  <si>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</si>
  <si>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</si>
  <si>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</si>
  <si>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</si>
  <si>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</si>
  <si>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</si>
  <si>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</si>
  <si>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</si>
  <si>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</si>
  <si>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</si>
  <si>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</si>
  <si>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</si>
  <si>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</si>
  <si>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</si>
  <si>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</si>
  <si>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</si>
  <si>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</si>
  <si>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</si>
  <si>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</si>
  <si>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</si>
  <si>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</si>
  <si>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</si>
  <si>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</si>
  <si>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</si>
  <si>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</si>
  <si>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</si>
  <si>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</si>
  <si>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</si>
  <si>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</si>
  <si>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</si>
  <si>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</si>
  <si>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</si>
  <si>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</si>
  <si>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</si>
  <si>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</si>
  <si>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</si>
  <si>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</si>
  <si>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</si>
  <si>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</si>
  <si>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</si>
  <si>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</si>
  <si>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</si>
  <si>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</si>
  <si>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</si>
  <si>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</si>
  <si>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</si>
  <si>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</si>
  <si>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</si>
  <si>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</si>
  <si>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</si>
  <si>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</si>
  <si>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</si>
  <si>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</si>
  <si>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</si>
  <si>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</si>
  <si>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</si>
  <si>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</si>
  <si>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</si>
  <si>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</si>
  <si>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</si>
  <si>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</si>
  <si>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</si>
  <si>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</si>
  <si>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</si>
  <si>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</si>
  <si>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</si>
  <si>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</si>
  <si>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</si>
  <si>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</si>
  <si>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</si>
  <si>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</si>
  <si>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</si>
  <si>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</si>
  <si>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</si>
  <si>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</si>
  <si>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</si>
  <si>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</si>
  <si>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</si>
  <si>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</si>
  <si>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</si>
  <si>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</si>
  <si>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</si>
  <si>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</si>
  <si>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</si>
  <si>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</si>
  <si>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</si>
  <si>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</si>
  <si>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</si>
  <si>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</si>
  <si>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</si>
  <si>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</si>
  <si>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</si>
  <si>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</si>
  <si>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</si>
  <si>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</si>
  <si>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</si>
  <si>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</si>
  <si>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</si>
  <si>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</si>
  <si>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</si>
  <si>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</si>
  <si>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</si>
  <si>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</si>
  <si>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</si>
  <si>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</si>
  <si>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</si>
  <si>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</si>
  <si>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</si>
  <si>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</si>
  <si>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</si>
  <si>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</si>
  <si>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</si>
  <si>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</si>
  <si>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</si>
  <si>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</si>
  <si>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</si>
  <si>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</si>
  <si>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</si>
  <si>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</si>
  <si>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</si>
  <si>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</si>
  <si>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</si>
  <si>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</si>
  <si>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</si>
  <si>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</si>
  <si>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</si>
  <si>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</si>
  <si>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</si>
  <si>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</si>
  <si>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</si>
  <si>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</si>
  <si>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</si>
  <si>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</si>
  <si>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</si>
  <si>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</si>
  <si>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</si>
  <si>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</si>
  <si>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</si>
  <si>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</si>
  <si>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</si>
  <si>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</si>
  <si>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</si>
  <si>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</si>
  <si>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</si>
  <si>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</si>
  <si>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</si>
  <si>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</si>
  <si>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</si>
  <si>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</si>
  <si>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</si>
  <si>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</si>
  <si>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</si>
  <si>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</si>
  <si>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</si>
  <si>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</si>
  <si>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</si>
  <si>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</si>
  <si>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</si>
  <si>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</si>
  <si>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</si>
  <si>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</si>
  <si>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</si>
  <si>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</si>
  <si>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</si>
  <si>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</si>
  <si>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</si>
  <si>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</si>
  <si>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</si>
  <si>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</si>
  <si>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</si>
  <si>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</si>
  <si>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</si>
  <si>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</si>
  <si>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</si>
  <si>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</si>
  <si>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</si>
  <si>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</si>
  <si>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</si>
  <si>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</si>
  <si>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</si>
  <si>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</si>
  <si>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</si>
  <si>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</si>
  <si>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</si>
  <si>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</si>
  <si>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</si>
  <si>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</si>
  <si>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</si>
  <si>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</si>
  <si>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</si>
  <si>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</si>
  <si>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</si>
  <si>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</si>
  <si>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</si>
  <si>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</si>
  <si>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</si>
  <si>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</si>
  <si>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</si>
  <si>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</si>
  <si>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</si>
  <si>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</si>
  <si>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</si>
  <si>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</si>
  <si>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</si>
  <si>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</si>
  <si>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</si>
  <si>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</si>
  <si>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</si>
  <si>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</si>
  <si>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</si>
  <si>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</si>
  <si>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</si>
  <si>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</si>
  <si>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</si>
  <si>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</si>
  <si>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</si>
  <si>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</si>
  <si>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</si>
  <si>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</si>
  <si>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</si>
  <si>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</si>
  <si>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</si>
  <si>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</si>
  <si>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</si>
  <si>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</si>
  <si>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</si>
  <si>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</si>
  <si>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</si>
  <si>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</si>
  <si>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</si>
  <si>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</si>
  <si>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</si>
  <si>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</si>
  <si>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</si>
  <si>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</si>
  <si>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</si>
  <si>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</si>
  <si>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</si>
  <si>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</si>
  <si>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</si>
  <si>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</si>
  <si>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</si>
  <si>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</si>
  <si>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</si>
  <si>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</si>
  <si>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</si>
  <si>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</si>
  <si>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</si>
  <si>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</si>
  <si>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</si>
  <si>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</si>
  <si>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</si>
  <si>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</si>
  <si>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</si>
  <si>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</si>
  <si>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</si>
  <si>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</si>
  <si>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</si>
  <si>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</si>
  <si>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</si>
  <si>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</si>
  <si>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</si>
  <si>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</si>
  <si>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</si>
  <si>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</si>
  <si>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</si>
  <si>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</si>
  <si>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</si>
  <si>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</si>
  <si>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</si>
  <si>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</si>
  <si>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</si>
  <si>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</si>
  <si>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</si>
  <si>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</si>
  <si>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</si>
  <si>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</si>
  <si>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</si>
  <si>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</si>
  <si>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</si>
  <si>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</si>
  <si>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</si>
  <si>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</si>
  <si>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</si>
  <si>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</si>
  <si>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</si>
  <si>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</si>
  <si>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</si>
  <si>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</si>
  <si>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</si>
  <si>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</si>
  <si>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</si>
  <si>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</si>
  <si>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</si>
  <si>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</si>
  <si>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</si>
  <si>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</si>
  <si>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</si>
  <si>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</si>
  <si>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</si>
  <si>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</si>
  <si>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</si>
  <si>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</si>
  <si>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</si>
  <si>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</si>
  <si>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</si>
  <si>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</si>
  <si>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</si>
  <si>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</si>
  <si>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</si>
  <si>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</si>
  <si>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</si>
  <si>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</si>
  <si>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</si>
  <si>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</si>
  <si>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</si>
  <si>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</si>
  <si>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</si>
  <si>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</si>
  <si>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</si>
  <si>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</si>
  <si>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</si>
  <si>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</si>
  <si>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</si>
  <si>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</si>
  <si>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</si>
  <si>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</si>
  <si>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</si>
  <si>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</si>
  <si>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</si>
  <si>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</si>
  <si>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</si>
  <si>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</si>
  <si>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</si>
  <si>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</si>
  <si>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</si>
  <si>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</si>
  <si>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</si>
  <si>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</si>
  <si>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</si>
  <si>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</si>
  <si>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</si>
  <si>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</si>
  <si>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</si>
  <si>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</si>
  <si>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</si>
  <si>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</si>
  <si>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</si>
  <si>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</si>
  <si>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</si>
  <si>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</si>
  <si>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</si>
  <si>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</si>
  <si>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</si>
  <si>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</si>
  <si>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</si>
  <si>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</si>
  <si>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</si>
  <si>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</si>
  <si>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</si>
  <si>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</si>
  <si>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</si>
  <si>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</si>
  <si>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</si>
  <si>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</si>
  <si>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</si>
  <si>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</si>
  <si>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</si>
  <si>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</si>
  <si>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</si>
  <si>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</si>
  <si>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</si>
  <si>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</si>
  <si>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</si>
  <si>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</si>
  <si>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</si>
  <si>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</si>
  <si>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</si>
  <si>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</si>
  <si>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</si>
  <si>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</si>
  <si>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</si>
  <si>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</si>
  <si>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</si>
  <si>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</si>
  <si>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</si>
  <si>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</si>
  <si>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</si>
  <si>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</si>
  <si>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</si>
  <si>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</si>
  <si>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</si>
  <si>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</si>
  <si>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</si>
  <si>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</si>
  <si>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</si>
  <si>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</si>
  <si>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</si>
  <si>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</si>
  <si>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</si>
  <si>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</si>
  <si>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</si>
  <si>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</si>
  <si>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</si>
  <si>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</si>
  <si>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</si>
  <si>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</si>
  <si>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</si>
  <si>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</si>
  <si>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</si>
  <si>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</si>
  <si>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</si>
  <si>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</si>
  <si>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</si>
  <si>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</si>
  <si>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</si>
  <si>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</si>
  <si>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</si>
  <si>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</si>
  <si>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</si>
  <si>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</si>
  <si>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</si>
  <si>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</si>
  <si>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</si>
  <si>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</si>
  <si>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</si>
  <si>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</si>
  <si>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</si>
  <si>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</si>
  <si>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</si>
  <si>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</si>
  <si>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</si>
  <si>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</si>
  <si>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</si>
  <si>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</si>
  <si>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</si>
  <si>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</si>
  <si>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</si>
  <si>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</si>
  <si>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</si>
  <si>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</si>
  <si>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</si>
  <si>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</si>
  <si>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</si>
  <si>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</si>
  <si>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</si>
  <si>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</si>
  <si>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</si>
  <si>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</si>
  <si>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</si>
  <si>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</si>
  <si>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</si>
  <si>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</si>
  <si>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</si>
  <si>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</si>
  <si>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</si>
  <si>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</si>
  <si>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</si>
  <si>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</si>
  <si>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</si>
  <si>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</si>
  <si>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</si>
  <si>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</si>
  <si>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</si>
  <si>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</si>
  <si>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</si>
  <si>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</si>
  <si>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</si>
  <si>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</si>
  <si>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</si>
  <si>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</si>
  <si>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</si>
  <si>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</si>
  <si>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</si>
  <si>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</si>
  <si>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</si>
  <si>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</si>
  <si>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</si>
  <si>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</si>
  <si>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</si>
  <si>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</si>
  <si>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</si>
  <si>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</si>
  <si>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</si>
  <si>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</si>
  <si>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</si>
  <si>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</si>
  <si>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</si>
  <si>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</si>
  <si>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</si>
  <si>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</si>
  <si>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</si>
  <si>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</si>
  <si>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</si>
  <si>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</si>
  <si>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</si>
  <si>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</si>
  <si>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</si>
  <si>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</si>
  <si>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</si>
  <si>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</si>
  <si>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</si>
  <si>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</si>
  <si>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</si>
  <si>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</si>
  <si>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</si>
  <si>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</si>
  <si>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</si>
  <si>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</si>
  <si>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</si>
  <si>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</si>
  <si>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</si>
  <si>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</si>
  <si>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</si>
  <si>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</si>
  <si>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</si>
  <si>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</si>
  <si>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</si>
  <si>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</si>
  <si>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</si>
  <si>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</si>
  <si>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</si>
  <si>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</si>
  <si>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</si>
  <si>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</si>
  <si>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</si>
  <si>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</si>
  <si>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</si>
  <si>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</si>
  <si>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</si>
  <si>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</si>
  <si>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</si>
  <si>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</si>
  <si>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</si>
  <si>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</si>
  <si>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</si>
  <si>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</si>
  <si>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</si>
  <si>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</si>
  <si>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</si>
  <si>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</si>
  <si>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</si>
  <si>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</si>
  <si>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</si>
  <si>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</si>
  <si>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</si>
  <si>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</si>
  <si>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</si>
  <si>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</si>
  <si>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</si>
  <si>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</si>
  <si>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</si>
  <si>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</si>
  <si>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</si>
  <si>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</si>
  <si>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</si>
  <si>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</si>
  <si>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</si>
  <si>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</si>
  <si>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</si>
  <si>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</si>
  <si>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</si>
  <si>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</si>
  <si>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</si>
  <si>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</si>
  <si>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</si>
  <si>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</si>
  <si>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</si>
  <si>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</si>
  <si>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</si>
  <si>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</si>
  <si>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</si>
  <si>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</si>
  <si>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</si>
  <si>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</si>
  <si>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</si>
  <si>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</si>
  <si>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</si>
  <si>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</si>
  <si>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</si>
  <si>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</si>
  <si>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</si>
  <si>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</si>
  <si>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</si>
  <si>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</si>
  <si>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</si>
  <si>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</si>
  <si>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</si>
  <si>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</si>
  <si>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</si>
  <si>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</si>
  <si>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</si>
  <si>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</si>
  <si>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</si>
  <si>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</si>
  <si>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</si>
  <si>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</si>
  <si>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</si>
  <si>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</si>
  <si>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</si>
  <si>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</si>
  <si>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</si>
  <si>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</si>
  <si>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</si>
  <si>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</si>
  <si>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</si>
  <si>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</si>
  <si>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</si>
  <si>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</si>
  <si>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</si>
  <si>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</si>
  <si>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</si>
  <si>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</si>
  <si>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</si>
  <si>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</si>
  <si>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</si>
  <si>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</si>
  <si>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</si>
  <si>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</si>
  <si>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</si>
  <si>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</si>
  <si>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</si>
  <si>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</si>
  <si>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</si>
  <si>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</si>
  <si>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</si>
  <si>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</si>
  <si>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</si>
  <si>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</si>
  <si>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</si>
  <si>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</si>
  <si>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</si>
  <si>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</si>
  <si>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</si>
  <si>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</si>
  <si>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</si>
  <si>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</si>
  <si>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</si>
  <si>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</si>
  <si>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</si>
  <si>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</si>
  <si>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</si>
  <si>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</si>
  <si>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</si>
  <si>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</si>
  <si>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</si>
  <si>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</si>
  <si>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</si>
  <si>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</si>
  <si>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</si>
  <si>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</si>
  <si>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</si>
  <si>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</si>
  <si>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</si>
  <si>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</si>
  <si>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</si>
  <si>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</si>
  <si>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</si>
  <si>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</si>
  <si>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</si>
  <si>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</si>
  <si>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</si>
  <si>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</si>
  <si>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</si>
  <si>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</si>
  <si>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</si>
  <si>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</si>
  <si>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</si>
  <si>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</si>
  <si>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</si>
  <si>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</si>
  <si>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</si>
  <si>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</si>
  <si>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</si>
  <si>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</si>
  <si>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</si>
  <si>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</si>
  <si>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</si>
  <si>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</si>
  <si>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</si>
  <si>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</si>
  <si>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</si>
  <si>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</si>
  <si>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</si>
  <si>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</si>
  <si>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</si>
  <si>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</si>
  <si>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</si>
  <si>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</si>
  <si>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</si>
  <si>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</si>
  <si>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</si>
  <si>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</si>
  <si>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</si>
  <si>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</si>
  <si>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</si>
  <si>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</si>
  <si>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</si>
  <si>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</si>
  <si>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</si>
  <si>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</si>
  <si>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</si>
  <si>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</si>
  <si>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</si>
  <si>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</si>
  <si>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</si>
  <si>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</si>
  <si>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</si>
  <si>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</si>
  <si>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</si>
  <si>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</si>
  <si>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</si>
  <si>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</si>
  <si>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</si>
  <si>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</si>
  <si>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</si>
  <si>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</si>
  <si>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</si>
  <si>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</si>
  <si>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</si>
  <si>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</si>
  <si>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</si>
  <si>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</si>
  <si>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</si>
  <si>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</si>
  <si>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</si>
  <si>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</si>
  <si>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</si>
  <si>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</si>
  <si>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</si>
  <si>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</si>
  <si>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</si>
  <si>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</si>
  <si>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</si>
  <si>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</si>
  <si>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</si>
  <si>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</si>
  <si>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</si>
  <si>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</si>
  <si>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</si>
  <si>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</si>
  <si>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</si>
  <si>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</si>
  <si>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</si>
  <si>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</si>
  <si>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</si>
  <si>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</si>
  <si>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</si>
  <si>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</si>
  <si>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</si>
  <si>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</si>
  <si>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</si>
  <si>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</si>
  <si>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</si>
  <si>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</si>
  <si>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</si>
  <si>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</si>
  <si>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</si>
  <si>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</si>
  <si>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</si>
  <si>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</si>
  <si>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</si>
  <si>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</si>
  <si>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</si>
  <si>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</si>
  <si>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</si>
  <si>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</si>
  <si>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</si>
  <si>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</si>
  <si>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</si>
  <si>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</si>
  <si>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</si>
  <si>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</si>
  <si>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</si>
  <si>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</si>
  <si>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</si>
  <si>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</si>
  <si>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</si>
  <si>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</si>
  <si>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</si>
  <si>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</si>
  <si>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</si>
  <si>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</si>
  <si>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</si>
  <si>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</si>
  <si>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</si>
  <si>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</si>
  <si>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</si>
  <si>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</si>
  <si>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</si>
  <si>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</si>
  <si>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</si>
  <si>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</si>
  <si>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</si>
  <si>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</si>
  <si>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</si>
  <si>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</si>
  <si>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</si>
  <si>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</si>
  <si>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</si>
  <si>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</si>
  <si>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</si>
  <si>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</si>
  <si>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</si>
  <si>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</si>
  <si>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</si>
  <si>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</si>
  <si>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</si>
  <si>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</si>
  <si>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</si>
  <si>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</si>
  <si>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</si>
  <si>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</si>
  <si>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</si>
  <si>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</si>
  <si>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</si>
  <si>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</si>
  <si>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</si>
  <si>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</si>
  <si>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</si>
  <si>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</si>
  <si>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</si>
  <si>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</si>
  <si>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</si>
  <si>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</si>
  <si>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</si>
  <si>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</si>
  <si>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</si>
  <si>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</si>
  <si>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</si>
  <si>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</si>
  <si>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</si>
  <si>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</si>
  <si>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</si>
  <si>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</si>
  <si>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</si>
  <si>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</si>
  <si>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</si>
  <si>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</si>
  <si>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</si>
  <si>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</si>
  <si>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</si>
  <si>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</si>
  <si>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</si>
  <si>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</si>
  <si>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</si>
  <si>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</si>
  <si>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</si>
  <si>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</si>
  <si>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</si>
  <si>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</si>
  <si>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</si>
  <si>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</si>
  <si>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</si>
  <si>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</si>
  <si>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</si>
  <si>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</si>
  <si>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</si>
  <si>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</si>
  <si>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</si>
  <si>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</si>
  <si>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</si>
  <si>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</si>
  <si>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</si>
  <si>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</si>
  <si>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</si>
  <si>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</si>
  <si>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</si>
  <si>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</si>
  <si>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</si>
  <si>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</si>
  <si>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</si>
  <si>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</si>
  <si>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</si>
  <si>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</si>
  <si>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</si>
  <si>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</si>
  <si>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</si>
  <si>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</si>
  <si>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</si>
  <si>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</si>
  <si>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</si>
  <si>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</si>
  <si>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</si>
  <si>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</si>
  <si>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</si>
  <si>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</si>
  <si>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</si>
  <si>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</si>
  <si>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</si>
  <si>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</si>
  <si>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</si>
  <si>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</si>
  <si>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</si>
  <si>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</si>
  <si>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</si>
  <si>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</si>
  <si>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</si>
  <si>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</si>
  <si>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</si>
  <si>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</si>
  <si>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</si>
  <si>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</si>
  <si>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</si>
  <si>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</si>
  <si>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</si>
  <si>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</si>
  <si>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</si>
  <si>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</si>
  <si>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</si>
  <si>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</si>
  <si>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</si>
  <si>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</si>
  <si>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</si>
  <si>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</si>
  <si>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</si>
  <si>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</si>
  <si>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</si>
  <si>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</si>
  <si>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</si>
  <si>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</si>
  <si>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</si>
  <si>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</si>
  <si>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</si>
  <si>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</si>
  <si>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</si>
  <si>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</si>
  <si>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</si>
  <si>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</si>
  <si>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</si>
  <si>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</si>
  <si>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</si>
  <si>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</si>
  <si>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</si>
  <si>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</si>
  <si>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</si>
  <si>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</si>
  <si>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</si>
  <si>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</si>
  <si>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</si>
  <si>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</si>
  <si>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</si>
  <si>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</si>
  <si>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</si>
  <si>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</si>
  <si>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</si>
  <si>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</si>
  <si>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</si>
  <si>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</si>
  <si>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</si>
  <si>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</si>
  <si>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</si>
  <si>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</si>
  <si>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</si>
  <si>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</si>
  <si>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</si>
  <si>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</si>
  <si>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</si>
  <si>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</si>
  <si>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</si>
  <si>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</si>
  <si>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</si>
  <si>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</si>
  <si>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</si>
  <si>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</si>
  <si>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</si>
  <si>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</si>
  <si>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</si>
  <si>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</si>
  <si>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</si>
  <si>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</si>
  <si>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</si>
  <si>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</si>
  <si>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</si>
  <si>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</si>
  <si>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</si>
  <si>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</si>
  <si>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</si>
  <si>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</si>
  <si>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</si>
  <si>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</si>
  <si>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</si>
  <si>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</si>
  <si>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</si>
  <si>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</si>
  <si>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</si>
  <si>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</si>
  <si>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</si>
  <si>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</si>
  <si>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</si>
  <si>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</si>
  <si>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</si>
  <si>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</si>
  <si>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</si>
  <si>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</si>
  <si>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</si>
  <si>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</si>
  <si>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</si>
  <si>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</si>
  <si>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</si>
  <si>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</si>
  <si>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</si>
  <si>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</si>
  <si>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</si>
  <si>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</si>
  <si>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</si>
  <si>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</si>
  <si>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</si>
  <si>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</si>
  <si>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</si>
  <si>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</si>
  <si>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</si>
  <si>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</si>
  <si>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</si>
  <si>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</si>
  <si>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</si>
  <si>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</si>
  <si>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</si>
  <si>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</si>
  <si>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</si>
  <si>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</si>
  <si>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</si>
  <si>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</si>
  <si>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</si>
  <si>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</si>
  <si>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</si>
  <si>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</si>
  <si>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</si>
  <si>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</si>
  <si>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</si>
  <si>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</si>
  <si>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</si>
  <si>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</si>
  <si>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</si>
  <si>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</si>
  <si>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</si>
  <si>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</si>
  <si>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</si>
  <si>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</si>
  <si>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</si>
  <si>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</si>
  <si>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</si>
  <si>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</si>
  <si>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</si>
  <si>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</si>
  <si>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</si>
  <si>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</si>
  <si>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</si>
  <si>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</si>
  <si>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</si>
  <si>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</si>
  <si>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</si>
  <si>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</si>
  <si>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</si>
  <si>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</si>
  <si>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</si>
  <si>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</si>
  <si>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</si>
  <si>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</si>
  <si>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</si>
  <si>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</si>
  <si>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</si>
  <si>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</si>
  <si>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</si>
  <si>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</si>
  <si>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</si>
  <si>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</si>
  <si>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</si>
  <si>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</si>
  <si>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</si>
  <si>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</si>
  <si>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</si>
  <si>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</si>
  <si>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</si>
  <si>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</si>
  <si>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</si>
  <si>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</si>
  <si>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</si>
  <si>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</si>
  <si>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</si>
  <si>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</si>
  <si>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</si>
  <si>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</si>
  <si>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</si>
  <si>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</si>
  <si>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</si>
  <si>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</si>
  <si>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</si>
  <si>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</si>
  <si>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</si>
  <si>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</si>
  <si>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</si>
  <si>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</si>
  <si>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</si>
  <si>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</si>
  <si>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</si>
  <si>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</si>
  <si>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</si>
  <si>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</si>
  <si>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</si>
  <si>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</si>
  <si>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</si>
  <si>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</si>
  <si>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</si>
  <si>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</si>
  <si>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</si>
  <si>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</si>
  <si>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</si>
  <si>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</si>
  <si>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</si>
  <si>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</si>
  <si>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</si>
  <si>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</si>
  <si>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</si>
  <si>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</si>
  <si>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</si>
  <si>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</si>
  <si>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</si>
  <si>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</si>
  <si>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</si>
  <si>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</si>
  <si>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</si>
  <si>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</si>
  <si>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</si>
  <si>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</si>
  <si>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</si>
  <si>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</si>
  <si>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</si>
  <si>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</si>
  <si>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</si>
  <si>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</si>
  <si>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</si>
  <si>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</si>
  <si>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</si>
  <si>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</si>
  <si>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</si>
  <si>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</si>
  <si>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</si>
  <si>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</si>
  <si>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</si>
  <si>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</si>
  <si>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</si>
  <si>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</si>
  <si>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</si>
  <si>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</si>
  <si>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</si>
  <si>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</si>
  <si>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</si>
  <si>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</si>
  <si>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</si>
  <si>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</si>
  <si>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</si>
  <si>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</si>
  <si>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</si>
  <si>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</si>
  <si>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</si>
  <si>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</si>
  <si>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</si>
  <si>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</si>
  <si>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</si>
  <si>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</si>
  <si>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</si>
  <si>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</si>
  <si>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</si>
  <si>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</si>
  <si>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</si>
  <si>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</si>
  <si>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</si>
  <si>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</si>
  <si>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</si>
  <si>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</si>
  <si>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</si>
  <si>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</si>
  <si>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</si>
  <si>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</si>
  <si>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</si>
  <si>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</si>
  <si>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</si>
  <si>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</si>
  <si>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</si>
  <si>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</si>
  <si>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</si>
  <si>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</si>
  <si>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</si>
  <si>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</si>
  <si>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</si>
  <si>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</si>
  <si>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</si>
  <si>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</si>
  <si>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</si>
  <si>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</si>
  <si>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</si>
  <si>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</si>
  <si>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</si>
  <si>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</si>
  <si>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</si>
  <si>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</si>
  <si>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</si>
  <si>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</si>
  <si>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</si>
  <si>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</si>
  <si>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</si>
  <si>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</si>
  <si>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</si>
  <si>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</si>
  <si>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</si>
  <si>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</si>
  <si>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</si>
  <si>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</si>
  <si>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</si>
  <si>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</si>
  <si>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</si>
  <si>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</si>
  <si>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</si>
  <si>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</si>
  <si>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</si>
  <si>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</si>
  <si>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</si>
  <si>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</si>
  <si>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</si>
  <si>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</si>
  <si>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</si>
  <si>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</si>
  <si>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</si>
  <si>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</si>
  <si>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</si>
  <si>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</si>
  <si>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</si>
  <si>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</si>
  <si>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</si>
  <si>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</si>
  <si>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</si>
  <si>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</si>
  <si>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</si>
  <si>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</si>
  <si>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</si>
  <si>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</si>
  <si>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</si>
  <si>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</si>
  <si>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</si>
  <si>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</si>
  <si>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</si>
  <si>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</si>
  <si>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</si>
  <si>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</si>
  <si>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</si>
  <si>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</si>
  <si>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</si>
  <si>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</si>
  <si>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</si>
  <si>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</si>
  <si>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</si>
  <si>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</si>
  <si>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</si>
  <si>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</si>
  <si>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</si>
  <si>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</si>
  <si>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</si>
  <si>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</si>
  <si>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</si>
  <si>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</si>
  <si>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</si>
  <si>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</si>
  <si>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</si>
  <si>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</si>
  <si>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</si>
  <si>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</si>
  <si>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</si>
  <si>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</si>
  <si>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</si>
  <si>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</si>
  <si>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</si>
  <si>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</si>
  <si>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</si>
  <si>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</si>
  <si>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</si>
  <si>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</si>
  <si>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</si>
  <si>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</si>
  <si>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</si>
  <si>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</si>
  <si>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</si>
  <si>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</si>
  <si>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</si>
  <si>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</si>
  <si>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</si>
  <si>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</si>
  <si>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</si>
  <si>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</si>
  <si>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</si>
  <si>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</si>
  <si>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</si>
  <si>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</si>
  <si>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</si>
  <si>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</si>
  <si>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</si>
  <si>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</si>
  <si>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</si>
  <si>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</si>
  <si>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</si>
  <si>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</si>
  <si>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</si>
  <si>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</si>
  <si>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</si>
  <si>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</si>
  <si>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</si>
  <si>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</si>
  <si>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</si>
  <si>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</si>
  <si>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</si>
  <si>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</si>
  <si>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</si>
  <si>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</si>
  <si>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</si>
  <si>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</si>
  <si>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</si>
  <si>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</si>
  <si>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</si>
  <si>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</si>
  <si>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</si>
  <si>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</si>
  <si>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</si>
  <si>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</si>
  <si>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</si>
  <si>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</si>
  <si>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</si>
  <si>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</si>
  <si>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</si>
  <si>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</si>
  <si>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</si>
  <si>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</si>
  <si>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</si>
  <si>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</si>
  <si>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</si>
  <si>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</si>
  <si>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</si>
  <si>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</si>
  <si>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</si>
  <si>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</si>
  <si>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</si>
  <si>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</si>
  <si>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</si>
  <si>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</si>
  <si>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</si>
  <si>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</si>
  <si>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</si>
  <si>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</si>
  <si>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</si>
  <si>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</si>
  <si>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</si>
  <si>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</si>
  <si>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</si>
  <si>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</si>
  <si>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</si>
  <si>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</si>
  <si>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</si>
  <si>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</si>
  <si>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</si>
  <si>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</si>
  <si>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</si>
  <si>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</si>
  <si>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</si>
  <si>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</si>
  <si>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</si>
  <si>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</si>
  <si>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</si>
  <si>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</si>
  <si>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</si>
  <si>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</si>
  <si>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</si>
  <si>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</si>
  <si>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</si>
  <si>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</si>
  <si>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</si>
  <si>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</si>
  <si>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</si>
  <si>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</si>
  <si>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</si>
  <si>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</si>
  <si>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</si>
  <si>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</si>
  <si>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</si>
  <si>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</si>
  <si>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</si>
  <si>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</si>
  <si>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</si>
  <si>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</si>
  <si>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</si>
  <si>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</si>
  <si>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</si>
  <si>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</si>
  <si>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</si>
  <si>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</si>
  <si>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</si>
  <si>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</si>
  <si>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</si>
  <si>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</si>
  <si>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</si>
  <si>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</si>
  <si>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</si>
  <si>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</si>
  <si>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</si>
  <si>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</si>
  <si>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</si>
  <si>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</si>
  <si>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</si>
  <si>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</si>
  <si>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</si>
  <si>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</si>
  <si>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</si>
  <si>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</si>
  <si>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</si>
  <si>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</si>
  <si>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</si>
  <si>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</si>
  <si>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</si>
  <si>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</si>
  <si>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</si>
  <si>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</si>
  <si>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</si>
  <si>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</si>
  <si>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</si>
  <si>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</si>
  <si>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</si>
  <si>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</si>
  <si>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</si>
  <si>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</si>
  <si>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</si>
  <si>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</si>
  <si>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</si>
  <si>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</si>
  <si>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</si>
  <si>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</si>
  <si>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</si>
  <si>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</si>
  <si>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</si>
  <si>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</si>
  <si>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</si>
  <si>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</si>
  <si>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</si>
  <si>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</si>
  <si>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</si>
  <si>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</si>
  <si>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</si>
  <si>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</si>
  <si>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</si>
  <si>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</si>
  <si>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</si>
  <si>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</si>
  <si>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</si>
  <si>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</si>
  <si>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</si>
  <si>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</si>
  <si>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</si>
  <si>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</si>
  <si>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</si>
  <si>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</si>
  <si>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</si>
  <si>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</si>
  <si>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</si>
  <si>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</si>
  <si>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</si>
  <si>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</si>
  <si>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</si>
  <si>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</si>
  <si>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</si>
  <si>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</si>
  <si>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</si>
  <si>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</si>
  <si>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</si>
  <si>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</si>
  <si>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</si>
  <si>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</si>
  <si>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</si>
  <si>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</si>
  <si>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</si>
  <si>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</si>
  <si>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</si>
  <si>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</si>
  <si>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</si>
  <si>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</si>
  <si>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</si>
  <si>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</si>
  <si>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</si>
  <si>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</si>
  <si>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</si>
  <si>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</si>
  <si>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</si>
  <si>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</si>
  <si>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</si>
  <si>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</si>
  <si>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</si>
  <si>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</si>
  <si>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</si>
  <si>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</si>
  <si>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</si>
  <si>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</si>
  <si>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</si>
  <si>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</si>
  <si>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</si>
  <si>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</si>
  <si>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</si>
  <si>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</si>
  <si>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</si>
  <si>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</si>
  <si>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</si>
  <si>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</si>
  <si>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</si>
  <si>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</si>
  <si>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</si>
  <si>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</si>
  <si>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</si>
  <si>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</si>
  <si>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</si>
  <si>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</si>
  <si>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</si>
  <si>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</si>
  <si>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</si>
  <si>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</si>
  <si>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</si>
  <si>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</si>
  <si>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</si>
  <si>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</si>
  <si>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</si>
  <si>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</si>
  <si>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</si>
  <si>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</si>
  <si>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</si>
  <si>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</si>
  <si>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</si>
  <si>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</si>
  <si>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</si>
  <si>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</si>
  <si>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</si>
  <si>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</si>
  <si>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</si>
  <si>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</si>
  <si>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</si>
  <si>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</si>
  <si>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</si>
  <si>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</si>
  <si>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</si>
  <si>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</si>
  <si>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</si>
  <si>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</si>
  <si>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</si>
  <si>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</si>
  <si>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</si>
  <si>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</si>
  <si>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</si>
  <si>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</si>
  <si>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</si>
  <si>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</si>
  <si>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</si>
  <si>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</si>
  <si>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</si>
  <si>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</si>
  <si>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</si>
  <si>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</si>
  <si>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</si>
  <si>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</si>
  <si>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</si>
  <si>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</si>
  <si>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</si>
  <si>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</si>
  <si>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</si>
  <si>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</si>
  <si>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</si>
  <si>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</si>
  <si>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</si>
  <si>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</si>
  <si>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</si>
  <si>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</si>
  <si>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</si>
  <si>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</si>
  <si>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</si>
  <si>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</si>
  <si>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</si>
  <si>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</si>
  <si>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</si>
  <si>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</si>
  <si>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</si>
  <si>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EN AVAL D'ARIES-ESPENAN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</si>
  <si>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</si>
  <si>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</si>
  <si>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</si>
  <si>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</si>
  <si>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</si>
  <si>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</si>
  <si>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</si>
  <si>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</si>
  <si>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</si>
  <si>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</si>
  <si>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</si>
  <si>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</si>
  <si>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</si>
  <si>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</si>
  <si>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</si>
  <si>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</si>
  <si>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</si>
  <si>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</si>
  <si>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</si>
  <si>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</si>
  <si>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</si>
  <si>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</si>
  <si>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</si>
  <si>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</si>
  <si>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</si>
  <si>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</si>
  <si>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</si>
  <si>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</si>
  <si>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</si>
  <si>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</si>
  <si>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</si>
  <si>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</si>
  <si>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</si>
  <si>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</si>
  <si>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</si>
  <si>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</si>
  <si>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</si>
  <si>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</si>
  <si>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</si>
  <si>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</si>
  <si>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</si>
  <si>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</si>
  <si>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</si>
  <si>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</si>
  <si>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</si>
  <si>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</si>
  <si>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</si>
  <si>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</si>
  <si>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</si>
  <si>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</si>
  <si>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</si>
  <si>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</si>
  <si>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</si>
  <si>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fosse d'affouillement</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</si>
  <si>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</si>
  <si>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</si>
  <si>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</si>
  <si>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</si>
  <si>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</si>
  <si>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</si>
  <si>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</si>
  <si>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</si>
  <si>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</si>
  <si>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</si>
  <si>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</si>
  <si>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</si>
  <si>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</si>
  <si>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</si>
  <si>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</si>
  <si>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</si>
  <si>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</si>
  <si>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</si>
  <si>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</si>
  <si>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</si>
  <si>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</si>
  <si>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</si>
  <si>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</si>
  <si>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</si>
  <si>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</si>
  <si>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</si>
  <si>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</si>
  <si>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</si>
  <si>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</si>
  <si>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réalimentation en cours: niveau d'eau en augmentation mais restant &lt; 2021, taxons hors d'eau notamment des bryos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</si>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</sst>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500298</v>
      </c>
      <c r="G10" s="25"/>
      <c r="H10" s="25"/>
    </row>
    <row r="11" customFormat="false" ht="14.25" hidden="false" customHeight="false" outlineLevel="0" collapsed="false">
      <c r="A11" s="26" t="s">
        <v>5183</v>
      </c>
      <c r="B11" s="30" t="n">
        <v>44777</v>
      </c>
      <c r="D11" s="26" t="s">
        <v>5184</v>
      </c>
      <c r="E11" s="29" t="n">
        <v>6245696</v>
      </c>
      <c r="G11" s="25"/>
      <c r="H11" s="25"/>
    </row>
    <row r="12" customFormat="false" ht="14.25" hidden="false" customHeight="false" outlineLevel="0" collapsed="false">
      <c r="A12" s="26" t="s">
        <v>5185</v>
      </c>
      <c r="B12" s="29" t="s">
        <v>5186</v>
      </c>
      <c r="D12" s="26" t="s">
        <v>5187</v>
      </c>
      <c r="E12" s="29" t="n">
        <v>500363</v>
      </c>
      <c r="G12" s="25"/>
      <c r="H12" s="25"/>
    </row>
    <row r="13" customFormat="false" ht="17.25" hidden="false" customHeight="true" outlineLevel="0" collapsed="false">
      <c r="A13" s="12"/>
      <c r="B13" s="31"/>
      <c r="D13" s="26" t="s">
        <v>5188</v>
      </c>
      <c r="E13" s="29" t="n">
        <v>6245780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500298</v>
      </c>
    </row>
    <row r="18" customFormat="false" ht="14.25" hidden="false" customHeight="false" outlineLevel="0" collapsed="false">
      <c r="A18" s="36"/>
      <c r="B18" s="37" t="s">
        <v>5196</v>
      </c>
      <c r="C18" s="38" t="n">
        <f aca="false">E11</f>
        <v>6245696</v>
      </c>
    </row>
    <row r="19" customFormat="false" ht="14.25" hidden="false" customHeight="false" outlineLevel="0" collapsed="false">
      <c r="A19" s="33" t="s">
        <v>5197</v>
      </c>
      <c r="B19" s="39" t="n">
        <v>271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6.4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6.4</v>
      </c>
      <c r="C37" s="50"/>
      <c r="D37" s="55" t="s">
        <v>5219</v>
      </c>
      <c r="E37" s="34"/>
    </row>
    <row r="38" s="56" customFormat="true" ht="15" hidden="false" customHeight="true" outlineLevel="0" collapsed="false">
      <c r="A38" s="54" t="s">
        <v>5220</v>
      </c>
      <c r="B38" s="34" t="n">
        <v>0.05</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t="n">
        <v>2</v>
      </c>
      <c r="C51" s="50"/>
      <c r="D51" s="26" t="s">
        <v>5233</v>
      </c>
      <c r="E51" s="62"/>
    </row>
    <row r="52" s="17" customFormat="true" ht="14.25" hidden="false" customHeight="false" outlineLevel="0" collapsed="false">
      <c r="A52" s="63" t="s">
        <v>5234</v>
      </c>
      <c r="B52" s="41" t="s">
        <v>5235</v>
      </c>
      <c r="C52" s="50"/>
      <c r="D52" s="64" t="s">
        <v>5234</v>
      </c>
      <c r="E52" s="41"/>
    </row>
    <row r="53" s="17" customFormat="true" ht="14.25" hidden="false" customHeight="false" outlineLevel="0" collapsed="false">
      <c r="A53" s="26" t="s">
        <v>5236</v>
      </c>
      <c r="B53" s="62" t="n">
        <v>2</v>
      </c>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2</v>
      </c>
      <c r="C57" s="50"/>
      <c r="D57" s="19" t="s">
        <v>5238</v>
      </c>
      <c r="E57" s="61"/>
    </row>
    <row r="58" s="17" customFormat="true" ht="14.25" hidden="false" customHeight="false" outlineLevel="0" collapsed="false">
      <c r="A58" s="33" t="s">
        <v>5239</v>
      </c>
      <c r="B58" s="62" t="n">
        <v>4</v>
      </c>
      <c r="C58" s="50"/>
      <c r="D58" s="26" t="s">
        <v>5239</v>
      </c>
      <c r="E58" s="62"/>
    </row>
    <row r="59" s="17" customFormat="true" ht="14.25" hidden="false" customHeight="false" outlineLevel="0" collapsed="false">
      <c r="A59" s="33" t="s">
        <v>5240</v>
      </c>
      <c r="B59" s="62" t="n">
        <v>4</v>
      </c>
      <c r="C59" s="50"/>
      <c r="D59" s="26" t="s">
        <v>5240</v>
      </c>
      <c r="E59" s="62"/>
    </row>
    <row r="60" s="17" customFormat="true" ht="14.25" hidden="false" customHeight="false" outlineLevel="0" collapsed="false">
      <c r="A60" s="33" t="s">
        <v>5241</v>
      </c>
      <c r="B60" s="62" t="n">
        <v>2</v>
      </c>
      <c r="C60" s="50"/>
      <c r="D60" s="26" t="s">
        <v>5241</v>
      </c>
      <c r="E60" s="62"/>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row>
    <row r="66" s="17" customFormat="true" ht="14.25" hidden="false" customHeight="false" outlineLevel="0" collapsed="false">
      <c r="A66" s="33" t="s">
        <v>5245</v>
      </c>
      <c r="B66" s="62"/>
      <c r="C66" s="50"/>
      <c r="D66" s="26" t="s">
        <v>5245</v>
      </c>
      <c r="E66" s="62"/>
    </row>
    <row r="67" s="17" customFormat="true" ht="14.25" hidden="false" customHeight="false" outlineLevel="0" collapsed="false">
      <c r="A67" s="33" t="s">
        <v>5246</v>
      </c>
      <c r="B67" s="62" t="n">
        <v>3</v>
      </c>
      <c r="C67" s="50"/>
      <c r="D67" s="26" t="s">
        <v>5246</v>
      </c>
      <c r="E67" s="62"/>
    </row>
    <row r="68" s="17" customFormat="true" ht="14.25" hidden="false" customHeight="false" outlineLevel="0" collapsed="false">
      <c r="A68" s="33" t="s">
        <v>5247</v>
      </c>
      <c r="B68" s="62" t="n">
        <v>5</v>
      </c>
      <c r="C68" s="50"/>
      <c r="D68" s="26" t="s">
        <v>5247</v>
      </c>
      <c r="E68" s="62"/>
    </row>
    <row r="69" s="17" customFormat="true" ht="14.2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t="n">
        <v>2</v>
      </c>
      <c r="C73" s="50"/>
      <c r="D73" s="19" t="s">
        <v>5250</v>
      </c>
      <c r="E73" s="61"/>
    </row>
    <row r="74" s="17" customFormat="true" ht="14.25" hidden="false" customHeight="false" outlineLevel="0" collapsed="false">
      <c r="A74" s="33" t="s">
        <v>5251</v>
      </c>
      <c r="B74" s="62" t="n">
        <v>4</v>
      </c>
      <c r="C74" s="50"/>
      <c r="D74" s="26" t="s">
        <v>5251</v>
      </c>
      <c r="E74" s="62"/>
    </row>
    <row r="75" s="17" customFormat="true" ht="14.25" hidden="false" customHeight="false" outlineLevel="0" collapsed="false">
      <c r="A75" s="33" t="s">
        <v>5252</v>
      </c>
      <c r="B75" s="62" t="n">
        <v>4</v>
      </c>
      <c r="C75" s="50"/>
      <c r="D75" s="26" t="s">
        <v>5252</v>
      </c>
      <c r="E75" s="62"/>
    </row>
    <row r="76" s="17" customFormat="true" ht="14.25" hidden="false" customHeight="false" outlineLevel="0" collapsed="false">
      <c r="A76" s="33" t="s">
        <v>5253</v>
      </c>
      <c r="B76" s="62" t="n">
        <v>2</v>
      </c>
      <c r="C76" s="50"/>
      <c r="D76" s="26" t="s">
        <v>5253</v>
      </c>
      <c r="E76" s="62"/>
    </row>
    <row r="77" s="17" customFormat="true" ht="14.2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t="n">
        <v>3</v>
      </c>
      <c r="C82" s="50"/>
      <c r="D82" s="26" t="s">
        <v>5257</v>
      </c>
      <c r="E82" s="62"/>
    </row>
    <row r="83" s="17" customFormat="true" ht="14.25" hidden="false" customHeight="false" outlineLevel="0" collapsed="false">
      <c r="A83" s="33" t="s">
        <v>5258</v>
      </c>
      <c r="B83" s="62" t="n">
        <v>5</v>
      </c>
      <c r="C83" s="50"/>
      <c r="D83" s="26" t="s">
        <v>5258</v>
      </c>
      <c r="E83" s="62"/>
    </row>
    <row r="84" s="17" customFormat="true" ht="14.25" hidden="false" customHeight="false" outlineLevel="0" collapsed="false">
      <c r="A84" s="33" t="s">
        <v>5259</v>
      </c>
      <c r="B84" s="62" t="n">
        <v>2</v>
      </c>
      <c r="C84" s="50"/>
      <c r="D84" s="26" t="s">
        <v>5259</v>
      </c>
      <c r="E84" s="62"/>
    </row>
    <row r="85" s="17" customFormat="true" ht="14.25" hidden="false" customHeight="false" outlineLevel="0" collapsed="false">
      <c r="A85" s="33" t="s">
        <v>5260</v>
      </c>
      <c r="B85" s="62" t="n">
        <v>2</v>
      </c>
      <c r="C85" s="50"/>
      <c r="D85" s="26" t="s">
        <v>5260</v>
      </c>
      <c r="E85" s="62"/>
    </row>
    <row r="86" s="17" customFormat="true" ht="14.25" hidden="false" customHeight="false" outlineLevel="0" collapsed="false">
      <c r="A86" s="33" t="s">
        <v>5261</v>
      </c>
      <c r="B86" s="62" t="n">
        <v>2</v>
      </c>
      <c r="C86" s="50"/>
      <c r="D86" s="26" t="s">
        <v>5261</v>
      </c>
      <c r="E86" s="62"/>
    </row>
    <row r="87" s="17" customFormat="true" ht="14.25" hidden="false" customHeight="false" outlineLevel="0" collapsed="false">
      <c r="A87" s="33" t="s">
        <v>5262</v>
      </c>
      <c r="B87" s="62" t="n">
        <v>1</v>
      </c>
      <c r="C87" s="50"/>
      <c r="D87" s="26" t="s">
        <v>5262</v>
      </c>
      <c r="E87" s="62"/>
    </row>
    <row r="88" s="17" customFormat="true" ht="14.25" hidden="false" customHeight="false" outlineLevel="0" collapsed="false">
      <c r="A88" s="33" t="s">
        <v>5263</v>
      </c>
      <c r="B88" s="62"/>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5276</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0.03</v>
      </c>
      <c r="E98" s="82"/>
      <c r="F98" s="83" t="s">
        <v>5276</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0.02</v>
      </c>
      <c r="E99" s="82"/>
      <c r="F99" s="83" t="s">
        <v>5276</v>
      </c>
      <c r="G99" s="86"/>
      <c r="H99" s="87"/>
    </row>
    <row r="100" customFormat="false" ht="14.2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3" t="s">
        <v>5276</v>
      </c>
      <c r="G100" s="86"/>
      <c r="H100" s="87"/>
    </row>
    <row r="101" customFormat="false" ht="14.25" hidden="false" customHeight="false" outlineLevel="0" collapsed="false">
      <c r="A101" s="78" t="s">
        <v>4750</v>
      </c>
      <c r="B101" s="79" t="str">
        <f aca="false">IF(A101="NEWCOD",IF(ISBLANK(G101),"renseigner le champ 'Nouveau taxon'",G101),VLOOKUP(A101,'Ref Taxo'!A:B,2,FALSE()))</f>
        <v>Stigeoclonium</v>
      </c>
      <c r="C101" s="80" t="n">
        <f aca="false">IF(A101="NEWCOD",IF(ISBLANK(H101),"NoCod",H101),VLOOKUP(A101,'Ref Taxo'!A:D,4,FALSE()))</f>
        <v>1119</v>
      </c>
      <c r="D101" s="81" t="n">
        <v>0.01</v>
      </c>
      <c r="E101" s="82"/>
      <c r="F101" s="83" t="s">
        <v>5276</v>
      </c>
      <c r="G101" s="86"/>
      <c r="H101" s="87"/>
    </row>
    <row r="102" customFormat="false" ht="14.2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c r="F102" s="83" t="s">
        <v>5276</v>
      </c>
      <c r="G102" s="86"/>
      <c r="H102" s="87"/>
    </row>
    <row r="103" customFormat="false" ht="14.25" hidden="false" customHeight="false" outlineLevel="0" collapsed="false">
      <c r="A103" s="78" t="s">
        <v>2246</v>
      </c>
      <c r="B103" s="79" t="str">
        <f aca="false">IF(A103="NEWCOD",IF(ISBLANK(G103),"renseigner le champ 'Nouveau taxon'",G103),VLOOKUP(A103,'Ref Taxo'!A:B,2,FALSE()))</f>
        <v>Hygroamblystegium fluviatile</v>
      </c>
      <c r="C103" s="80" t="n">
        <f aca="false">IF(A103="NEWCOD",IF(ISBLANK(H103),"NoCod",H103),VLOOKUP(A103,'Ref Taxo'!A:D,4,FALSE()))</f>
        <v>1237</v>
      </c>
      <c r="D103" s="81" t="n">
        <v>0.01</v>
      </c>
      <c r="E103" s="82"/>
      <c r="F103" s="83" t="s">
        <v>5276</v>
      </c>
      <c r="G103" s="86"/>
      <c r="H103" s="87"/>
    </row>
    <row r="104" customFormat="false" ht="14.25" hidden="false" customHeight="false" outlineLevel="0" collapsed="false">
      <c r="A104" s="78" t="s">
        <v>2251</v>
      </c>
      <c r="B104" s="79" t="str">
        <f aca="false">IF(A104="NEWCOD",IF(ISBLANK(G104),"renseigner le champ 'Nouveau taxon'",G104),VLOOKUP(A104,'Ref Taxo'!A:B,2,FALSE()))</f>
        <v>Hygroamblystegium tenax</v>
      </c>
      <c r="C104" s="80" t="n">
        <f aca="false">IF(A104="NEWCOD",IF(ISBLANK(H104),"NoCod",H104),VLOOKUP(A104,'Ref Taxo'!A:D,4,FALSE()))</f>
        <v>31552</v>
      </c>
      <c r="D104" s="81" t="n">
        <v>0.01</v>
      </c>
      <c r="E104" s="82"/>
      <c r="F104" s="83" t="s">
        <v>5276</v>
      </c>
      <c r="G104" s="86"/>
      <c r="H104" s="87"/>
    </row>
    <row r="105" customFormat="false" ht="14.2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0.01</v>
      </c>
      <c r="E105" s="82"/>
      <c r="F105" s="83" t="s">
        <v>5276</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5276</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5276</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5276</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5276</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5276</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5276</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5274</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2023-10-25T10:28:59Z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