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<sst xmlns="http://schemas.openxmlformats.org/spreadsheetml/2006/main" count="6461" uniqueCount="5300">
  <si>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</si>
  <si>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</si>
  <si>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</si>
  <si>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</si>
  <si>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</si>
  <si>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</si>
  <si>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</si>
  <si>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</si>
  <si>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</si>
  <si>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</si>
  <si>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</si>
  <si>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</si>
  <si>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</si>
  <si>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</si>
  <si>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</si>
  <si>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</si>
  <si>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</si>
  <si>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</si>
  <si>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</si>
  <si>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</si>
  <si>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</si>
  <si>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</si>
  <si>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</si>
  <si>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</si>
  <si>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</si>
  <si>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</si>
  <si>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</si>
  <si>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</si>
  <si>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</si>
  <si>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</si>
  <si>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</si>
  <si>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</si>
  <si>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</si>
  <si>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</si>
  <si>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</si>
  <si>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</si>
  <si>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</si>
  <si>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</si>
  <si>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</si>
  <si>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</si>
  <si>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</si>
  <si>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</si>
  <si>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</si>
  <si>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</si>
  <si>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</si>
  <si>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</si>
  <si>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</si>
  <si>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</si>
  <si>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</si>
  <si>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</si>
  <si>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</si>
  <si>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</si>
  <si>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</si>
  <si>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</si>
  <si>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</si>
  <si>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</si>
  <si>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</si>
  <si>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</si>
  <si>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</si>
  <si>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</si>
  <si>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</si>
  <si>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</si>
  <si>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</si>
  <si>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</si>
  <si>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</si>
  <si>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</si>
  <si>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</si>
  <si>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</si>
  <si>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</si>
  <si>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</si>
  <si>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</si>
  <si>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</si>
  <si>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</si>
  <si>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</si>
  <si>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</si>
  <si>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</si>
  <si>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</si>
  <si>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</si>
  <si>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</si>
  <si>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</si>
  <si>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</si>
  <si>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</si>
  <si>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</si>
  <si>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</si>
  <si>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</si>
  <si>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</si>
  <si>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</si>
  <si>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</si>
  <si>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</si>
  <si>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</si>
  <si>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</si>
  <si>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</si>
  <si>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</si>
  <si>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</si>
  <si>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</si>
  <si>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</si>
  <si>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</si>
  <si>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</si>
  <si>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</si>
  <si>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</si>
  <si>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</si>
  <si>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</si>
  <si>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</si>
  <si>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</si>
  <si>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</si>
  <si>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</si>
  <si>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</si>
  <si>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</si>
  <si>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</si>
  <si>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</si>
  <si>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</si>
  <si>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</si>
  <si>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</si>
  <si>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</si>
  <si>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</si>
  <si>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</si>
  <si>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</si>
  <si>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</si>
  <si>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</si>
  <si>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</si>
  <si>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</si>
  <si>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</si>
  <si>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</si>
  <si>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</si>
  <si>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</si>
  <si>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</si>
  <si>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</si>
  <si>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</si>
  <si>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</si>
  <si>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</si>
  <si>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</si>
  <si>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</si>
  <si>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</si>
  <si>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</si>
  <si>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</si>
  <si>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</si>
  <si>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</si>
  <si>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</si>
  <si>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</si>
  <si>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</si>
  <si>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</si>
  <si>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</si>
  <si>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</si>
  <si>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</si>
  <si>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</si>
  <si>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</si>
  <si>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</si>
  <si>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</si>
  <si>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</si>
  <si>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</si>
  <si>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</si>
  <si>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</si>
  <si>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</si>
  <si>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</si>
  <si>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</si>
  <si>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</si>
  <si>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</si>
  <si>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</si>
  <si>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</si>
  <si>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</si>
  <si>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</si>
  <si>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</si>
  <si>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</si>
  <si>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</si>
  <si>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</si>
  <si>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</si>
  <si>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</si>
  <si>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</si>
  <si>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</si>
  <si>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</si>
  <si>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</si>
  <si>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</si>
  <si>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</si>
  <si>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</si>
  <si>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</si>
  <si>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</si>
  <si>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</si>
  <si>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</si>
  <si>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</si>
  <si>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</si>
  <si>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</si>
  <si>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</si>
  <si>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</si>
  <si>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</si>
  <si>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</si>
  <si>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</si>
  <si>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</si>
  <si>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</si>
  <si>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</si>
  <si>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</si>
  <si>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</si>
  <si>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</si>
  <si>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</si>
  <si>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</si>
  <si>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</si>
  <si>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</si>
  <si>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</si>
  <si>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</si>
  <si>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</si>
  <si>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</si>
  <si>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</si>
  <si>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</si>
  <si>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</si>
  <si>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</si>
  <si>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</si>
  <si>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</si>
  <si>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</si>
  <si>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</si>
  <si>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</si>
  <si>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</si>
  <si>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</si>
  <si>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</si>
  <si>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</si>
  <si>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</si>
  <si>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</si>
  <si>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</si>
  <si>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</si>
  <si>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</si>
  <si>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</si>
  <si>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</si>
  <si>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</si>
  <si>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</si>
  <si>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</si>
  <si>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</si>
  <si>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</si>
  <si>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</si>
  <si>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</si>
  <si>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</si>
  <si>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</si>
  <si>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</si>
  <si>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</si>
  <si>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</si>
  <si>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</si>
  <si>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</si>
  <si>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</si>
  <si>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</si>
  <si>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</si>
  <si>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</si>
  <si>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</si>
  <si>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</si>
  <si>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</si>
  <si>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</si>
  <si>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</si>
  <si>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</si>
  <si>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</si>
  <si>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</si>
  <si>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</si>
  <si>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</si>
  <si>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</si>
  <si>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</si>
  <si>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</si>
  <si>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</si>
  <si>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</si>
  <si>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</si>
  <si>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</si>
  <si>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</si>
  <si>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</si>
  <si>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</si>
  <si>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</si>
  <si>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</si>
  <si>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</si>
  <si>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</si>
  <si>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</si>
  <si>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</si>
  <si>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</si>
  <si>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</si>
  <si>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</si>
  <si>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</si>
  <si>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</si>
  <si>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</si>
  <si>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</si>
  <si>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</si>
  <si>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</si>
  <si>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</si>
  <si>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</si>
  <si>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</si>
  <si>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</si>
  <si>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</si>
  <si>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</si>
  <si>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</si>
  <si>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</si>
  <si>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</si>
  <si>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</si>
  <si>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</si>
  <si>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</si>
  <si>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</si>
  <si>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</si>
  <si>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</si>
  <si>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</si>
  <si>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</si>
  <si>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</si>
  <si>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</si>
  <si>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</si>
  <si>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</si>
  <si>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</si>
  <si>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</si>
  <si>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</si>
  <si>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</si>
  <si>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</si>
  <si>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</si>
  <si>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</si>
  <si>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</si>
  <si>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</si>
  <si>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</si>
  <si>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</si>
  <si>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</si>
  <si>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</si>
  <si>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</si>
  <si>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</si>
  <si>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</si>
  <si>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</si>
  <si>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</si>
  <si>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</si>
  <si>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</si>
  <si>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</si>
  <si>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</si>
  <si>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</si>
  <si>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</si>
  <si>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</si>
  <si>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</si>
  <si>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</si>
  <si>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</si>
  <si>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</si>
  <si>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</si>
  <si>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</si>
  <si>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</si>
  <si>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</si>
  <si>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</si>
  <si>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</si>
  <si>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</si>
  <si>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</si>
  <si>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</si>
  <si>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</si>
  <si>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</si>
  <si>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</si>
  <si>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</si>
  <si>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</si>
  <si>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</si>
  <si>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</si>
  <si>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</si>
  <si>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</si>
  <si>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</si>
  <si>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</si>
  <si>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</si>
  <si>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</si>
  <si>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</si>
  <si>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</si>
  <si>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</si>
  <si>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</si>
  <si>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</si>
  <si>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</si>
  <si>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</si>
  <si>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</si>
  <si>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</si>
  <si>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</si>
  <si>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</si>
  <si>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</si>
  <si>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</si>
  <si>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</si>
  <si>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</si>
  <si>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</si>
  <si>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</si>
  <si>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</si>
  <si>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</si>
  <si>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</si>
  <si>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</si>
  <si>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</si>
  <si>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</si>
  <si>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</si>
  <si>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</si>
  <si>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</si>
  <si>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</si>
  <si>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</si>
  <si>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</si>
  <si>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</si>
  <si>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</si>
  <si>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</si>
  <si>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</si>
  <si>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</si>
  <si>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</si>
  <si>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</si>
  <si>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</si>
  <si>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</si>
  <si>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</si>
  <si>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</si>
  <si>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</si>
  <si>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</si>
  <si>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</si>
  <si>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</si>
  <si>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</si>
  <si>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</si>
  <si>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</si>
  <si>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</si>
  <si>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</si>
  <si>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</si>
  <si>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</si>
  <si>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</si>
  <si>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</si>
  <si>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</si>
  <si>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</si>
  <si>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</si>
  <si>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</si>
  <si>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</si>
  <si>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</si>
  <si>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</si>
  <si>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</si>
  <si>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</si>
  <si>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</si>
  <si>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</si>
  <si>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</si>
  <si>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</si>
  <si>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</si>
  <si>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</si>
  <si>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</si>
  <si>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</si>
  <si>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</si>
  <si>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</si>
  <si>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</si>
  <si>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</si>
  <si>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</si>
  <si>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</si>
  <si>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</si>
  <si>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</si>
  <si>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</si>
  <si>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</si>
  <si>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</si>
  <si>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</si>
  <si>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</si>
  <si>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</si>
  <si>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</si>
  <si>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</si>
  <si>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</si>
  <si>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</si>
  <si>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</si>
  <si>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</si>
  <si>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</si>
  <si>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</si>
  <si>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</si>
  <si>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</si>
  <si>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</si>
  <si>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</si>
  <si>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</si>
  <si>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</si>
  <si>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</si>
  <si>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</si>
  <si>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</si>
  <si>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</si>
  <si>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</si>
  <si>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</si>
  <si>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</si>
  <si>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</si>
  <si>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</si>
  <si>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</si>
  <si>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</si>
  <si>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</si>
  <si>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</si>
  <si>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</si>
  <si>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</si>
  <si>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</si>
  <si>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</si>
  <si>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</si>
  <si>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</si>
  <si>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</si>
  <si>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</si>
  <si>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</si>
  <si>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</si>
  <si>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</si>
  <si>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</si>
  <si>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</si>
  <si>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</si>
  <si>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</si>
  <si>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</si>
  <si>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</si>
  <si>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</si>
  <si>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</si>
  <si>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</si>
  <si>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</si>
  <si>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</si>
  <si>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</si>
  <si>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</si>
  <si>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</si>
  <si>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</si>
  <si>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</si>
  <si>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</si>
  <si>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</si>
  <si>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</si>
  <si>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</si>
  <si>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</si>
  <si>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</si>
  <si>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</si>
  <si>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</si>
  <si>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</si>
  <si>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</si>
  <si>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</si>
  <si>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</si>
  <si>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</si>
  <si>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</si>
  <si>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</si>
  <si>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</si>
  <si>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</si>
  <si>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</si>
  <si>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</si>
  <si>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</si>
  <si>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</si>
  <si>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</si>
  <si>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</si>
  <si>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</si>
  <si>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</si>
  <si>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</si>
  <si>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</si>
  <si>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</si>
  <si>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</si>
  <si>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</si>
  <si>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</si>
  <si>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</si>
  <si>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</si>
  <si>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</si>
  <si>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</si>
  <si>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</si>
  <si>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</si>
  <si>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</si>
  <si>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</si>
  <si>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</si>
  <si>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</si>
  <si>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</si>
  <si>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</si>
  <si>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</si>
  <si>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</si>
  <si>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</si>
  <si>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</si>
  <si>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</si>
  <si>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</si>
  <si>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</si>
  <si>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</si>
  <si>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</si>
  <si>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</si>
  <si>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</si>
  <si>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</si>
  <si>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</si>
  <si>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</si>
  <si>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</si>
  <si>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</si>
  <si>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</si>
  <si>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</si>
  <si>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</si>
  <si>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</si>
  <si>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</si>
  <si>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</si>
  <si>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</si>
  <si>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</si>
  <si>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</si>
  <si>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</si>
  <si>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</si>
  <si>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</si>
  <si>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</si>
  <si>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</si>
  <si>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</si>
  <si>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</si>
  <si>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</si>
  <si>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</si>
  <si>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</si>
  <si>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</si>
  <si>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</si>
  <si>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</si>
  <si>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</si>
  <si>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</si>
  <si>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</si>
  <si>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</si>
  <si>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</si>
  <si>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</si>
  <si>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</si>
  <si>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</si>
  <si>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</si>
  <si>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</si>
  <si>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</si>
  <si>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</si>
  <si>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</si>
  <si>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</si>
  <si>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</si>
  <si>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</si>
  <si>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</si>
  <si>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</si>
  <si>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</si>
  <si>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</si>
  <si>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</si>
  <si>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</si>
  <si>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</si>
  <si>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</si>
  <si>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</si>
  <si>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</si>
  <si>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</si>
  <si>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</si>
  <si>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</si>
  <si>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</si>
  <si>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</si>
  <si>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</si>
  <si>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</si>
  <si>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</si>
  <si>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</si>
  <si>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</si>
  <si>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</si>
  <si>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</si>
  <si>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</si>
  <si>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</si>
  <si>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</si>
  <si>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</si>
  <si>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</si>
  <si>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</si>
  <si>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</si>
  <si>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</si>
  <si>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</si>
  <si>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</si>
  <si>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</si>
  <si>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</si>
  <si>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</si>
  <si>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</si>
  <si>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</si>
  <si>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</si>
  <si>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</si>
  <si>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</si>
  <si>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</si>
  <si>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</si>
  <si>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</si>
  <si>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</si>
  <si>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</si>
  <si>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</si>
  <si>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</si>
  <si>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</si>
  <si>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</si>
  <si>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</si>
  <si>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</si>
  <si>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</si>
  <si>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</si>
  <si>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</si>
  <si>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</si>
  <si>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</si>
  <si>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</si>
  <si>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</si>
  <si>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</si>
  <si>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</si>
  <si>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</si>
  <si>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</si>
  <si>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</si>
  <si>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</si>
  <si>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</si>
  <si>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</si>
  <si>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</si>
  <si>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</si>
  <si>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</si>
  <si>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</si>
  <si>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</si>
  <si>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</si>
  <si>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</si>
  <si>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</si>
  <si>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</si>
  <si>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</si>
  <si>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</si>
  <si>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</si>
  <si>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</si>
  <si>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</si>
  <si>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</si>
  <si>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</si>
  <si>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</si>
  <si>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</si>
  <si>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</si>
  <si>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</si>
  <si>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</si>
  <si>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</si>
  <si>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</si>
  <si>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</si>
  <si>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</si>
  <si>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</si>
  <si>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</si>
  <si>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</si>
  <si>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</si>
  <si>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</si>
  <si>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</si>
  <si>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</si>
  <si>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</si>
  <si>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</si>
  <si>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</si>
  <si>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</si>
  <si>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</si>
  <si>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</si>
  <si>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</si>
  <si>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</si>
  <si>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</si>
  <si>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</si>
  <si>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</si>
  <si>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</si>
  <si>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</si>
  <si>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</si>
  <si>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</si>
  <si>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</si>
  <si>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</si>
  <si>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</si>
  <si>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</si>
  <si>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</si>
  <si>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</si>
  <si>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</si>
  <si>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</si>
  <si>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</si>
  <si>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</si>
  <si>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</si>
  <si>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</si>
  <si>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</si>
  <si>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</si>
  <si>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</si>
  <si>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</si>
  <si>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</si>
  <si>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</si>
  <si>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</si>
  <si>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</si>
  <si>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</si>
  <si>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</si>
  <si>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</si>
  <si>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</si>
  <si>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</si>
  <si>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</si>
  <si>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</si>
  <si>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</si>
  <si>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</si>
  <si>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</si>
  <si>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</si>
  <si>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</si>
  <si>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</si>
  <si>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</si>
  <si>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</si>
  <si>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</si>
  <si>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</si>
  <si>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</si>
  <si>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</si>
  <si>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</si>
  <si>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</si>
  <si>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</si>
  <si>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</si>
  <si>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</si>
  <si>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</si>
  <si>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</si>
  <si>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</si>
  <si>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</si>
  <si>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</si>
  <si>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</si>
  <si>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</si>
  <si>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</si>
  <si>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</si>
  <si>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</si>
  <si>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</si>
  <si>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</si>
  <si>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</si>
  <si>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</si>
  <si>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</si>
  <si>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</si>
  <si>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</si>
  <si>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</si>
  <si>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</si>
  <si>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</si>
  <si>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</si>
  <si>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</si>
  <si>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</si>
  <si>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</si>
  <si>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</si>
  <si>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</si>
  <si>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</si>
  <si>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</si>
  <si>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</si>
  <si>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</si>
  <si>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</si>
  <si>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</si>
  <si>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</si>
  <si>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</si>
  <si>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</si>
  <si>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</si>
  <si>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</si>
  <si>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</si>
  <si>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</si>
  <si>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</si>
  <si>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</si>
  <si>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</si>
  <si>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</si>
  <si>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</si>
  <si>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</si>
  <si>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</si>
  <si>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</si>
  <si>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</si>
  <si>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</si>
  <si>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</si>
  <si>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</si>
  <si>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</si>
  <si>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</si>
  <si>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</si>
  <si>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</si>
  <si>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</si>
  <si>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</si>
  <si>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</si>
  <si>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</si>
  <si>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</si>
  <si>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</si>
  <si>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</si>
  <si>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</si>
  <si>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</si>
  <si>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</si>
  <si>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</si>
  <si>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</si>
  <si>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</si>
  <si>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</si>
  <si>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</si>
  <si>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</si>
  <si>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</si>
  <si>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</si>
  <si>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</si>
  <si>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</si>
  <si>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</si>
  <si>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</si>
  <si>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</si>
  <si>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</si>
  <si>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</si>
  <si>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</si>
  <si>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</si>
  <si>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</si>
  <si>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</si>
  <si>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</si>
  <si>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</si>
  <si>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</si>
  <si>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</si>
  <si>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</si>
  <si>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</si>
  <si>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</si>
  <si>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</si>
  <si>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</si>
  <si>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</si>
  <si>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</si>
  <si>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</si>
  <si>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</si>
  <si>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</si>
  <si>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</si>
  <si>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</si>
  <si>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</si>
  <si>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</si>
  <si>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</si>
  <si>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</si>
  <si>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</si>
  <si>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</si>
  <si>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</si>
  <si>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</si>
  <si>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</si>
  <si>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</si>
  <si>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</si>
  <si>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</si>
  <si>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</si>
  <si>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</si>
  <si>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</si>
  <si>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</si>
  <si>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</si>
  <si>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</si>
  <si>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</si>
  <si>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</si>
  <si>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</si>
  <si>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</si>
  <si>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</si>
  <si>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</si>
  <si>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</si>
  <si>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</si>
  <si>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</si>
  <si>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</si>
  <si>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</si>
  <si>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</si>
  <si>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</si>
  <si>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</si>
  <si>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</si>
  <si>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</si>
  <si>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</si>
  <si>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</si>
  <si>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</si>
  <si>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</si>
  <si>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</si>
  <si>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</si>
  <si>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</si>
  <si>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</si>
  <si>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</si>
  <si>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</si>
  <si>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</si>
  <si>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</si>
  <si>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</si>
  <si>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</si>
  <si>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</si>
  <si>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</si>
  <si>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</si>
  <si>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</si>
  <si>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</si>
  <si>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</si>
  <si>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</si>
  <si>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</si>
  <si>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</si>
  <si>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</si>
  <si>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</si>
  <si>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</si>
  <si>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</si>
  <si>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</si>
  <si>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</si>
  <si>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</si>
  <si>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</si>
  <si>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</si>
  <si>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</si>
  <si>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</si>
  <si>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</si>
  <si>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</si>
  <si>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</si>
  <si>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</si>
  <si>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</si>
  <si>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</si>
  <si>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</si>
  <si>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</si>
  <si>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</si>
  <si>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</si>
  <si>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</si>
  <si>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</si>
  <si>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</si>
  <si>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</si>
  <si>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</si>
  <si>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</si>
  <si>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</si>
  <si>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</si>
  <si>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</si>
  <si>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</si>
  <si>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</si>
  <si>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</si>
  <si>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</si>
  <si>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</si>
  <si>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</si>
  <si>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</si>
  <si>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</si>
  <si>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</si>
  <si>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</si>
  <si>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</si>
  <si>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</si>
  <si>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</si>
  <si>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</si>
  <si>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</si>
  <si>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</si>
  <si>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</si>
  <si>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</si>
  <si>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</si>
  <si>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</si>
  <si>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</si>
  <si>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</si>
  <si>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</si>
  <si>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</si>
  <si>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</si>
  <si>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</si>
  <si>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</si>
  <si>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</si>
  <si>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</si>
  <si>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</si>
  <si>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</si>
  <si>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</si>
  <si>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</si>
  <si>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</si>
  <si>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</si>
  <si>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</si>
  <si>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</si>
  <si>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</si>
  <si>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</si>
  <si>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</si>
  <si>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</si>
  <si>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</si>
  <si>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</si>
  <si>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</si>
  <si>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</si>
  <si>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</si>
  <si>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</si>
  <si>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</si>
  <si>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</si>
  <si>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</si>
  <si>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</si>
  <si>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</si>
  <si>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</si>
  <si>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</si>
  <si>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</si>
  <si>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</si>
  <si>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</si>
  <si>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</si>
  <si>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</si>
  <si>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</si>
  <si>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</si>
  <si>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</si>
  <si>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</si>
  <si>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</si>
  <si>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</si>
  <si>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</si>
  <si>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</si>
  <si>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</si>
  <si>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</si>
  <si>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</si>
  <si>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</si>
  <si>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</si>
  <si>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</si>
  <si>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</si>
  <si>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</si>
  <si>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</si>
  <si>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</si>
  <si>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</si>
  <si>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</si>
  <si>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</si>
  <si>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</si>
  <si>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</si>
  <si>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</si>
  <si>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</si>
  <si>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</si>
  <si>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</si>
  <si>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</si>
  <si>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</si>
  <si>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</si>
  <si>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</si>
  <si>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</si>
  <si>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</si>
  <si>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</si>
  <si>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</si>
  <si>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</si>
  <si>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</si>
  <si>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</si>
  <si>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</si>
  <si>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</si>
  <si>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</si>
  <si>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</si>
  <si>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</si>
  <si>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</si>
  <si>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</si>
  <si>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</si>
  <si>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</si>
  <si>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</si>
  <si>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</si>
  <si>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</si>
  <si>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</si>
  <si>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</si>
  <si>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</si>
  <si>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</si>
  <si>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</si>
  <si>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</si>
  <si>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</si>
  <si>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</si>
  <si>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</si>
  <si>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</si>
  <si>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</si>
  <si>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</si>
  <si>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</si>
  <si>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</si>
  <si>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</si>
  <si>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</si>
  <si>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</si>
  <si>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</si>
  <si>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</si>
  <si>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</si>
  <si>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</si>
  <si>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</si>
  <si>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</si>
  <si>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</si>
  <si>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</si>
  <si>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</si>
  <si>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</si>
  <si>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</si>
  <si>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</si>
  <si>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</si>
  <si>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</si>
  <si>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</si>
  <si>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</si>
  <si>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</si>
  <si>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</si>
  <si>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</si>
  <si>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</si>
  <si>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</si>
  <si>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</si>
  <si>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</si>
  <si>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</si>
  <si>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</si>
  <si>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</si>
  <si>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</si>
  <si>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</si>
  <si>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</si>
  <si>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</si>
  <si>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</si>
  <si>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</si>
  <si>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</si>
  <si>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</si>
  <si>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</si>
  <si>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</si>
  <si>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</si>
  <si>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</si>
  <si>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</si>
  <si>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</si>
  <si>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</si>
  <si>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</si>
  <si>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</si>
  <si>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</si>
  <si>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</si>
  <si>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</si>
  <si>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</si>
  <si>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</si>
  <si>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</si>
  <si>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</si>
  <si>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</si>
  <si>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</si>
  <si>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</si>
  <si>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</si>
  <si>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</si>
  <si>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</si>
  <si>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</si>
  <si>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</si>
  <si>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</si>
  <si>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</si>
  <si>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</si>
  <si>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</si>
  <si>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</si>
  <si>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</si>
  <si>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</si>
  <si>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</si>
  <si>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</si>
  <si>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</si>
  <si>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</si>
  <si>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</si>
  <si>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</si>
  <si>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</si>
  <si>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</si>
  <si>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</si>
  <si>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</si>
  <si>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</si>
  <si>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</si>
  <si>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</si>
  <si>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</si>
  <si>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</si>
  <si>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</si>
  <si>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</si>
  <si>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</si>
  <si>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</si>
  <si>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</si>
  <si>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</si>
  <si>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</si>
  <si>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</si>
  <si>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</si>
  <si>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</si>
  <si>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</si>
  <si>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</si>
  <si>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</si>
  <si>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</si>
  <si>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</si>
  <si>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</si>
  <si>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</si>
  <si>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</si>
  <si>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</si>
  <si>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</si>
  <si>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</si>
  <si>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</si>
  <si>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</si>
  <si>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</si>
  <si>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</si>
  <si>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</si>
  <si>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</si>
  <si>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</si>
  <si>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</si>
  <si>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</si>
  <si>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</si>
  <si>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</si>
  <si>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</si>
  <si>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</si>
  <si>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</si>
  <si>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</si>
  <si>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</si>
  <si>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</si>
  <si>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</si>
  <si>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</si>
  <si>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</si>
  <si>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</si>
  <si>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</si>
  <si>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</si>
  <si>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</si>
  <si>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</si>
  <si>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</si>
  <si>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</si>
  <si>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</si>
  <si>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</si>
  <si>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</si>
  <si>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</si>
  <si>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</si>
  <si>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</si>
  <si>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</si>
  <si>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</si>
  <si>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</si>
  <si>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</si>
  <si>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</si>
  <si>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</si>
  <si>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</si>
  <si>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</si>
  <si>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</si>
  <si>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</si>
  <si>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</si>
  <si>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</si>
  <si>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</si>
  <si>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</si>
  <si>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</si>
  <si>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</si>
  <si>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</si>
  <si>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</si>
  <si>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</si>
  <si>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</si>
  <si>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</si>
  <si>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</si>
  <si>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</si>
  <si>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</si>
  <si>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</si>
  <si>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</si>
  <si>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</si>
  <si>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</si>
  <si>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</si>
  <si>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</si>
  <si>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</si>
  <si>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</si>
  <si>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</si>
  <si>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</si>
  <si>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</si>
  <si>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</si>
  <si>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</si>
  <si>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</si>
  <si>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</si>
  <si>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</si>
  <si>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</si>
  <si>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</si>
  <si>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</si>
  <si>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</si>
  <si>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</si>
  <si>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</si>
  <si>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</si>
  <si>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</si>
  <si>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</si>
  <si>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</si>
  <si>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</si>
  <si>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</si>
  <si>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</si>
  <si>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</si>
  <si>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</si>
  <si>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</si>
  <si>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</si>
  <si>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</si>
  <si>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</si>
  <si>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</si>
  <si>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</si>
  <si>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</si>
  <si>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</si>
  <si>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</si>
  <si>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</si>
  <si>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</si>
  <si>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</si>
  <si>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</si>
  <si>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</si>
  <si>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</si>
  <si>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</si>
  <si>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</si>
  <si>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</si>
  <si>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</si>
  <si>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</si>
  <si>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</si>
  <si>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</si>
  <si>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</si>
  <si>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</si>
  <si>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</si>
  <si>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</si>
  <si>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</si>
  <si>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</si>
  <si>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</si>
  <si>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</si>
  <si>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</si>
  <si>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</si>
  <si>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</si>
  <si>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</si>
  <si>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</si>
  <si>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</si>
  <si>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</si>
  <si>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</si>
  <si>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</si>
  <si>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</si>
  <si>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</si>
  <si>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</si>
  <si>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</si>
  <si>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</si>
  <si>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</si>
  <si>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</si>
  <si>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</si>
  <si>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</si>
  <si>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</si>
  <si>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</si>
  <si>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</si>
  <si>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</si>
  <si>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</si>
  <si>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</si>
  <si>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</si>
  <si>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</si>
  <si>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</si>
  <si>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</si>
  <si>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</si>
  <si>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</si>
  <si>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</si>
  <si>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</si>
  <si>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</si>
  <si>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</si>
  <si>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</si>
  <si>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</si>
  <si>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</si>
  <si>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</si>
  <si>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</si>
  <si>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</si>
  <si>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</si>
  <si>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</si>
  <si>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</si>
  <si>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</si>
  <si>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</si>
  <si>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</si>
  <si>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</si>
  <si>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</si>
  <si>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</si>
  <si>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</si>
  <si>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</si>
  <si>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</si>
  <si>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</si>
  <si>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</si>
  <si>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</si>
  <si>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</si>
  <si>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</si>
  <si>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</si>
  <si>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</si>
  <si>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</si>
  <si>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</si>
  <si>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</si>
  <si>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</si>
  <si>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</si>
  <si>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</si>
  <si>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</si>
  <si>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</si>
  <si>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</si>
  <si>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</si>
  <si>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</si>
  <si>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</si>
  <si>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</si>
  <si>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</si>
  <si>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</si>
  <si>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</si>
  <si>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</si>
  <si>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</si>
  <si>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</si>
  <si>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</si>
  <si>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</si>
  <si>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</si>
  <si>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</si>
  <si>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</si>
  <si>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</si>
  <si>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</si>
  <si>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</si>
  <si>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</si>
  <si>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</si>
  <si>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</si>
  <si>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</si>
  <si>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</si>
  <si>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</si>
  <si>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</si>
  <si>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</si>
  <si>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</si>
  <si>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</si>
  <si>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</si>
  <si>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</si>
  <si>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</si>
  <si>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</si>
  <si>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</si>
  <si>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</si>
  <si>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</si>
  <si>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</si>
  <si>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</si>
  <si>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</si>
  <si>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</si>
  <si>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</si>
  <si>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</si>
  <si>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</si>
  <si>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</si>
  <si>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</si>
  <si>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</si>
  <si>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</si>
  <si>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</si>
  <si>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</si>
  <si>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</si>
  <si>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</si>
  <si>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</si>
  <si>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</si>
  <si>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</si>
  <si>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</si>
  <si>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</si>
  <si>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</si>
  <si>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</si>
  <si>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</si>
  <si>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</si>
  <si>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</si>
  <si>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</si>
  <si>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</si>
  <si>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</si>
  <si>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</si>
  <si>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</si>
  <si>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</si>
  <si>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</si>
  <si>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</si>
  <si>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</si>
  <si>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</si>
  <si>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</si>
  <si>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</si>
  <si>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</si>
  <si>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</si>
  <si>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</si>
  <si>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</si>
  <si>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</si>
  <si>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</si>
  <si>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</si>
  <si>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</si>
  <si>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</si>
  <si>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</si>
  <si>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</si>
  <si>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</si>
  <si>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</si>
  <si>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</si>
  <si>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</si>
  <si>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</si>
  <si>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</si>
  <si>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</si>
  <si>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</si>
  <si>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</si>
  <si>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</si>
  <si>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</si>
  <si>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</si>
  <si>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</si>
  <si>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</si>
  <si>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</si>
  <si>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</si>
  <si>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</si>
  <si>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</si>
  <si>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</si>
  <si>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</si>
  <si>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</si>
  <si>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</si>
  <si>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</si>
  <si>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</si>
  <si>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</si>
  <si>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</si>
  <si>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</si>
  <si>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</si>
  <si>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</si>
  <si>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</si>
  <si>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</si>
  <si>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</si>
  <si>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</si>
  <si>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</si>
  <si>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</si>
  <si>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</si>
  <si>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</si>
  <si>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</si>
  <si>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</si>
  <si>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</si>
  <si>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</si>
  <si>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</si>
  <si>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</si>
  <si>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</si>
  <si>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</si>
  <si>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</si>
  <si>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</si>
  <si>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</si>
  <si>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</si>
  <si>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</si>
  <si>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</si>
  <si>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</si>
  <si>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</si>
  <si>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</si>
  <si>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</si>
  <si>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</si>
  <si>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</si>
  <si>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</si>
  <si>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</si>
  <si>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</si>
  <si>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</si>
  <si>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</si>
  <si>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</si>
  <si>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</si>
  <si>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</si>
  <si>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</si>
  <si>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</si>
  <si>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</si>
  <si>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</si>
  <si>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</si>
  <si>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</si>
  <si>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</si>
  <si>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</si>
  <si>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</si>
  <si>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</si>
  <si>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</si>
  <si>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</si>
  <si>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</si>
  <si>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</si>
  <si>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</si>
  <si>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</si>
  <si>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</si>
  <si>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</si>
  <si>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</si>
  <si>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</si>
  <si>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</si>
  <si>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</si>
  <si>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</si>
  <si>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</si>
  <si>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</si>
  <si>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</si>
  <si>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</si>
  <si>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</si>
  <si>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</si>
  <si>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</si>
  <si>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</si>
  <si>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</si>
  <si>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</si>
  <si>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</si>
  <si>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</si>
  <si>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</si>
  <si>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</si>
  <si>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</si>
  <si>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</si>
  <si>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</si>
  <si>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</si>
  <si>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</si>
  <si>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</si>
  <si>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</si>
  <si>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</si>
  <si>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</si>
  <si>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</si>
  <si>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</si>
  <si>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</si>
  <si>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</si>
  <si>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</si>
  <si>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</si>
  <si>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</si>
  <si>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</si>
  <si>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</si>
  <si>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</si>
  <si>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</si>
  <si>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</si>
  <si>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</si>
  <si>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</si>
  <si>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</si>
  <si>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</si>
  <si>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</si>
  <si>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</si>
  <si>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</si>
  <si>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</si>
  <si>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</si>
  <si>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</si>
  <si>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</si>
  <si>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</si>
  <si>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</si>
  <si>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</si>
  <si>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</si>
  <si>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</si>
  <si>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</si>
  <si>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</si>
  <si>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</si>
  <si>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</si>
  <si>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</si>
  <si>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</si>
  <si>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</si>
  <si>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</si>
  <si>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</si>
  <si>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</si>
  <si>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</si>
  <si>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</si>
  <si>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</si>
  <si>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</si>
  <si>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</si>
  <si>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</si>
  <si>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</si>
  <si>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</si>
  <si>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</si>
  <si>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</si>
  <si>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</si>
  <si>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</si>
  <si>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</si>
  <si>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</si>
  <si>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</si>
  <si>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</si>
  <si>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</si>
  <si>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</si>
  <si>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</si>
  <si>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</si>
  <si>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</si>
  <si>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</si>
  <si>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</si>
  <si>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</si>
  <si>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</si>
  <si>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</si>
  <si>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</si>
  <si>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</si>
  <si>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</si>
  <si>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</si>
  <si>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</si>
  <si>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</si>
  <si>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</si>
  <si>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</si>
  <si>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</si>
  <si>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</si>
  <si>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</si>
  <si>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</si>
  <si>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</si>
  <si>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</si>
  <si>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</si>
  <si>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</si>
  <si>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</si>
  <si>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</si>
  <si>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</si>
  <si>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</si>
  <si>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</si>
  <si>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</si>
  <si>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</si>
  <si>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</si>
  <si>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</si>
  <si>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</si>
  <si>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</si>
  <si>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</si>
  <si>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</si>
  <si>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</si>
  <si>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</si>
  <si>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</si>
  <si>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</si>
  <si>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</si>
  <si>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</si>
  <si>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</si>
  <si>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</si>
  <si>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</si>
  <si>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</si>
  <si>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</si>
  <si>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</si>
  <si>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</si>
  <si>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</si>
  <si>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</si>
  <si>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</si>
  <si>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</si>
  <si>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</si>
  <si>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</si>
  <si>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</si>
  <si>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</si>
  <si>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</si>
  <si>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</si>
  <si>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</si>
  <si>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</si>
  <si>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</si>
  <si>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</si>
  <si>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</si>
  <si>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</si>
  <si>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</si>
  <si>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</si>
  <si>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</si>
  <si>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</si>
  <si>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</si>
  <si>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</si>
  <si>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</si>
  <si>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</si>
  <si>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</si>
  <si>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</si>
  <si>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</si>
  <si>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</si>
  <si>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</si>
  <si>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</si>
  <si>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</si>
  <si>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</si>
  <si>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</si>
  <si>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</si>
  <si>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</si>
  <si>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</si>
  <si>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</si>
  <si>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</si>
  <si>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</si>
  <si>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</si>
  <si>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</si>
  <si>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</si>
  <si>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</si>
  <si>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</si>
  <si>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</si>
  <si>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</si>
  <si>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</si>
  <si>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</si>
  <si>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</si>
  <si>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</si>
  <si>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</si>
  <si>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</si>
  <si>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</si>
  <si>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</si>
  <si>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</si>
  <si>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</si>
  <si>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</si>
  <si>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</si>
  <si>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</si>
  <si>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</si>
  <si>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</si>
  <si>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</si>
  <si>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</si>
  <si>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</si>
  <si>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</si>
  <si>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</si>
  <si>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</si>
  <si>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</si>
  <si>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</si>
  <si>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</si>
  <si>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</si>
  <si>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</si>
  <si>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</si>
  <si>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</si>
  <si>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</si>
  <si>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</si>
  <si>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</si>
  <si>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</si>
  <si>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</si>
  <si>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</si>
  <si>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</si>
  <si>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</si>
  <si>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</si>
  <si>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</si>
  <si>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</si>
  <si>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</si>
  <si>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</si>
  <si>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</si>
  <si>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</si>
  <si>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</si>
  <si>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</si>
  <si>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</si>
  <si>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</si>
  <si>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</si>
  <si>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</si>
  <si>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</si>
  <si>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</si>
  <si>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</si>
  <si>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</si>
  <si>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</si>
  <si>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</si>
  <si>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</si>
  <si>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</si>
  <si>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</si>
  <si>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</si>
  <si>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</si>
  <si>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</si>
  <si>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</si>
  <si>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</si>
  <si>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</si>
  <si>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</si>
  <si>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</si>
  <si>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</si>
  <si>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</si>
  <si>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</si>
  <si>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</si>
  <si>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</si>
  <si>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</si>
  <si>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</si>
  <si>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</si>
  <si>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</si>
  <si>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</si>
  <si>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</si>
  <si>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</si>
  <si>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</si>
  <si>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</si>
  <si>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</si>
  <si>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</si>
  <si>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</si>
  <si>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</si>
  <si>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</si>
  <si>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</si>
  <si>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</si>
  <si>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</si>
  <si>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</si>
  <si>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</si>
  <si>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</si>
  <si>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</si>
  <si>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</si>
  <si>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</si>
  <si>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</si>
  <si>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</si>
  <si>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</si>
  <si>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</si>
  <si>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</si>
  <si>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</si>
  <si>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</si>
  <si>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</si>
  <si>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</si>
  <si>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</si>
  <si>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</si>
  <si>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</si>
  <si>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</si>
  <si>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</si>
  <si>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</si>
  <si>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</si>
  <si>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</si>
  <si>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</si>
  <si>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</si>
  <si>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</si>
  <si>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</si>
  <si>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</si>
  <si>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</si>
  <si>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</si>
  <si>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</si>
  <si>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</si>
  <si>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</si>
  <si>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</si>
  <si>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</si>
  <si>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</si>
  <si>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</si>
  <si>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</si>
  <si>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</si>
  <si>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</si>
  <si>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</si>
  <si>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</si>
  <si>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</si>
  <si>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</si>
  <si>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</si>
  <si>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</si>
  <si>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</si>
  <si>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</si>
  <si>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</si>
  <si>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</si>
  <si>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</si>
  <si>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</si>
  <si>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</si>
  <si>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</si>
  <si>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</si>
  <si>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</si>
  <si>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</si>
  <si>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</si>
  <si>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</si>
  <si>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</si>
  <si>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</si>
  <si>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</si>
  <si>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</si>
  <si>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</si>
  <si>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</si>
  <si>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</si>
  <si>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</si>
  <si>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</si>
  <si>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</si>
  <si>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</si>
  <si>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</si>
  <si>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</si>
  <si>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</si>
  <si>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</si>
  <si>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</si>
  <si>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</si>
  <si>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</si>
  <si>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</si>
  <si>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</si>
  <si>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</si>
  <si>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</si>
  <si>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</si>
  <si>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</si>
  <si>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</si>
  <si>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</si>
  <si>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</si>
  <si>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</si>
  <si>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</si>
  <si>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</si>
  <si>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</si>
  <si>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</si>
  <si>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</si>
  <si>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</si>
  <si>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</si>
  <si>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</si>
  <si>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</si>
  <si>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</si>
  <si>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</si>
  <si>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</si>
  <si>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</si>
  <si>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</si>
  <si>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</si>
  <si>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</si>
  <si>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</si>
  <si>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</si>
  <si>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</si>
  <si>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</si>
  <si>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</si>
  <si>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</si>
  <si>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</si>
  <si>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</si>
  <si>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</si>
  <si>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</si>
  <si>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</si>
  <si>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</si>
  <si>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</si>
  <si>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</si>
  <si>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</si>
  <si>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</si>
  <si>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</si>
  <si>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</si>
  <si>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</si>
  <si>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</si>
  <si>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</si>
  <si>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</si>
  <si>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</si>
  <si>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</si>
  <si>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</si>
  <si>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</si>
  <si>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</si>
  <si>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</si>
  <si>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</si>
  <si>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</si>
  <si>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</si>
  <si>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</si>
  <si>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</si>
  <si>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</si>
  <si>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</si>
  <si>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</si>
  <si>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</si>
  <si>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</si>
  <si>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</si>
  <si>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</si>
  <si>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</si>
  <si>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</si>
  <si>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</si>
  <si>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</si>
  <si>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</si>
  <si>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</si>
  <si>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</si>
  <si>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</si>
  <si>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</si>
  <si>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</si>
  <si>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</si>
  <si>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</si>
  <si>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</si>
  <si>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</si>
  <si>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</si>
  <si>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</si>
  <si>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</si>
  <si>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</si>
  <si>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</si>
  <si>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</si>
  <si>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</si>
  <si>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</si>
  <si>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</si>
  <si>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</si>
  <si>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</si>
  <si>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</si>
  <si>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</si>
  <si>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</si>
  <si>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</si>
  <si>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</si>
  <si>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</si>
  <si>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</si>
  <si>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</si>
  <si>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</si>
  <si>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</si>
  <si>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</si>
  <si>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</si>
  <si>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</si>
  <si>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</si>
  <si>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</si>
  <si>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</si>
  <si>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</si>
  <si>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</si>
  <si>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</si>
  <si>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</si>
  <si>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</si>
  <si>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</si>
  <si>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</si>
  <si>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</si>
  <si>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</si>
  <si>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</si>
  <si>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</si>
  <si>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</si>
  <si>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</si>
  <si>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</si>
  <si>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</si>
  <si>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</si>
  <si>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</si>
  <si>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</si>
  <si>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</si>
  <si>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</si>
  <si>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</si>
  <si>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</si>
  <si>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</si>
  <si>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</si>
  <si>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</si>
  <si>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</si>
  <si>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</si>
  <si>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</si>
  <si>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</si>
  <si>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</si>
  <si>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</si>
  <si>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</si>
  <si>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</si>
  <si>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</si>
  <si>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</si>
  <si>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</si>
  <si>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</si>
  <si>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</si>
  <si>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</si>
  <si>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</si>
  <si>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</si>
  <si>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</si>
  <si>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</si>
  <si>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</si>
  <si>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</si>
  <si>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</si>
  <si>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</si>
  <si>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</si>
  <si>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</si>
  <si>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</si>
  <si>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</si>
  <si>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</si>
  <si>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</si>
  <si>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</si>
  <si>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</si>
  <si>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</si>
  <si>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</si>
  <si>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</si>
  <si>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</si>
  <si>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</si>
  <si>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</si>
  <si>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</si>
  <si>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</si>
  <si>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</si>
  <si>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</si>
  <si>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</si>
  <si>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</si>
  <si>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</si>
  <si>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</si>
  <si>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</si>
  <si>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</si>
  <si>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</si>
  <si>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</si>
  <si>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</si>
  <si>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</si>
  <si>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</si>
  <si>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</si>
  <si>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</si>
  <si>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</si>
  <si>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</si>
  <si>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</si>
  <si>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</si>
  <si>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</si>
  <si>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</si>
  <si>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</si>
  <si>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</si>
  <si>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</si>
  <si>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</si>
  <si>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</si>
  <si>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</si>
  <si>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</si>
  <si>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</si>
  <si>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</si>
  <si>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</si>
  <si>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</si>
  <si>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</si>
  <si>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</si>
  <si>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</si>
  <si>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</si>
  <si>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</si>
  <si>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</si>
  <si>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</si>
  <si>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</si>
  <si>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</si>
  <si>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</si>
  <si>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</si>
  <si>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</si>
  <si>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</si>
  <si>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</si>
  <si>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</si>
  <si>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</si>
  <si>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</si>
  <si>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</si>
  <si>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</si>
  <si>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</si>
  <si>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</si>
  <si>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</si>
  <si>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</si>
  <si>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</si>
  <si>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</si>
  <si>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</si>
  <si>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</si>
  <si>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</si>
  <si>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</si>
  <si>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</si>
  <si>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</si>
  <si>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</si>
  <si>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</si>
  <si>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</si>
  <si>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</si>
  <si>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</si>
  <si>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</si>
  <si>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</si>
  <si>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</si>
  <si>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</si>
  <si>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</si>
  <si>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</si>
  <si>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</si>
  <si>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</si>
  <si>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</si>
  <si>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</si>
  <si>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</si>
  <si>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</si>
  <si>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</si>
  <si>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</si>
  <si>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</si>
  <si>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</si>
  <si>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</si>
  <si>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</si>
  <si>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</si>
  <si>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</si>
  <si>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</si>
  <si>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</si>
  <si>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</si>
  <si>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</si>
  <si>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</si>
  <si>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</si>
  <si>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</si>
  <si>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</si>
  <si>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</si>
  <si>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</si>
  <si>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</si>
  <si>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</si>
  <si>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</si>
  <si>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</si>
  <si>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</si>
  <si>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</si>
  <si>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</si>
  <si>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</si>
  <si>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</si>
  <si>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</si>
  <si>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</si>
  <si>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</si>
  <si>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</si>
  <si>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</si>
  <si>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</si>
  <si>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</si>
  <si>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</si>
  <si>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</si>
  <si>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</si>
  <si>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</si>
  <si>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</si>
  <si>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</si>
  <si>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</si>
  <si>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</si>
  <si>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</si>
  <si>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</si>
  <si>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</si>
  <si>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</si>
  <si>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</si>
  <si>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</si>
  <si>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</si>
  <si>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</si>
  <si>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</si>
  <si>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</si>
  <si>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</si>
  <si>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</si>
  <si>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</si>
  <si>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</si>
  <si>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</si>
  <si>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</si>
  <si>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</si>
  <si>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</si>
  <si>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</si>
  <si>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</si>
  <si>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</si>
  <si>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</si>
  <si>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</si>
  <si>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</si>
  <si>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</si>
  <si>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</si>
  <si>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</si>
  <si>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</si>
  <si>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</si>
  <si>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</si>
  <si>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</si>
  <si>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</si>
  <si>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</si>
  <si>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</si>
  <si>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</si>
  <si>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</si>
  <si>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</si>
  <si>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</si>
  <si>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</si>
  <si>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</si>
  <si>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</si>
  <si>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</si>
  <si>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</si>
  <si>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</si>
  <si>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</si>
  <si>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</si>
  <si>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</si>
  <si>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</si>
  <si>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</si>
  <si>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</si>
  <si>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</si>
  <si>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</si>
  <si>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</si>
  <si>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</si>
  <si>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</si>
  <si>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</si>
  <si>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</si>
  <si>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</si>
  <si>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</si>
  <si>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</si>
  <si>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</si>
  <si>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</si>
  <si>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</si>
  <si>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</si>
  <si>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</si>
  <si>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</si>
  <si>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</si>
  <si>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</si>
  <si>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</si>
  <si>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</si>
  <si>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</si>
  <si>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</si>
  <si>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</si>
  <si>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</si>
  <si>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</si>
  <si>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</si>
  <si>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</si>
  <si>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</si>
  <si>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</si>
  <si>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</si>
  <si>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</si>
  <si>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</si>
  <si>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</si>
  <si>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</si>
  <si>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</si>
  <si>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</si>
  <si>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</si>
  <si>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</si>
  <si>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</si>
  <si>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</si>
  <si>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</si>
  <si>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</si>
  <si>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</si>
  <si>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</si>
  <si>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</si>
  <si>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</si>
  <si>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</si>
  <si>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</si>
  <si>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</si>
  <si>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</si>
  <si>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</si>
  <si>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</si>
  <si>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</si>
  <si>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</si>
  <si>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</si>
  <si>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</si>
  <si>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</si>
  <si>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</si>
  <si>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</si>
  <si>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</si>
  <si>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</si>
  <si>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</si>
  <si>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</si>
  <si>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</si>
  <si>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</si>
  <si>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</si>
  <si>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</si>
  <si>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</si>
  <si>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</si>
  <si>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</si>
  <si>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</si>
  <si>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</si>
  <si>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</si>
  <si>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</si>
  <si>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</si>
  <si>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</si>
  <si>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</si>
  <si>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</si>
  <si>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</si>
  <si>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</si>
  <si>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</si>
  <si>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</si>
  <si>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</si>
  <si>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</si>
  <si>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</si>
  <si>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</si>
  <si>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</si>
  <si>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</si>
  <si>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</si>
  <si>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</si>
  <si>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</si>
  <si>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</si>
  <si>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</si>
  <si>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</si>
  <si>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</si>
  <si>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</si>
  <si>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</si>
  <si>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</si>
  <si>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</si>
  <si>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</si>
  <si>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</si>
  <si>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</si>
  <si>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</si>
  <si>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</si>
  <si>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</si>
  <si>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</si>
  <si>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</si>
  <si>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</si>
  <si>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</si>
  <si>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</si>
  <si>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</si>
  <si>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</si>
  <si>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</si>
  <si>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</si>
  <si>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</si>
  <si>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</si>
  <si>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</si>
  <si>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</si>
  <si>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</si>
  <si>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</si>
  <si>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</si>
  <si>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</si>
  <si>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</si>
  <si>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</si>
  <si>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</si>
  <si>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</si>
  <si>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</si>
  <si>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</si>
  <si>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</si>
  <si>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</si>
  <si>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</si>
  <si>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</si>
  <si>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</si>
  <si>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</si>
  <si>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</si>
  <si>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</si>
  <si>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</si>
  <si>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</si>
  <si>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</si>
  <si>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</si>
  <si>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</si>
  <si>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</si>
  <si>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</si>
  <si>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</si>
  <si>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</si>
  <si>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</si>
  <si>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</si>
  <si>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</si>
  <si>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</si>
  <si>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</si>
  <si>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</si>
  <si>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</si>
  <si>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</si>
  <si>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</si>
  <si>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</si>
  <si>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</si>
  <si>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</si>
  <si>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</si>
  <si>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</si>
  <si>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</si>
  <si>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</si>
  <si>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</si>
  <si>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</si>
  <si>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</si>
  <si>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</si>
  <si>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</si>
  <si>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</si>
  <si>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</si>
  <si>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</si>
  <si>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</si>
  <si>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</si>
  <si>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</si>
  <si>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</si>
  <si>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</si>
  <si>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</si>
  <si>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</si>
  <si>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</si>
  <si>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</si>
  <si>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</si>
  <si>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</si>
  <si>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</si>
  <si>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</si>
  <si>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</si>
  <si>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</si>
  <si>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</si>
  <si>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</si>
  <si>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</si>
  <si>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</si>
  <si>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</si>
  <si>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</si>
  <si>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</si>
  <si>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</si>
  <si>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</si>
  <si>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</si>
  <si>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</si>
  <si>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</si>
  <si>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</si>
  <si>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</si>
  <si>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</si>
  <si>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</si>
  <si>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</si>
  <si>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</si>
  <si>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</si>
  <si>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</si>
  <si>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</si>
  <si>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</si>
  <si>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</si>
  <si>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</si>
  <si>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</si>
  <si>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</si>
  <si>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</si>
  <si>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</si>
  <si>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</si>
  <si>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</si>
  <si>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</si>
  <si>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</si>
  <si>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</si>
  <si>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</si>
  <si>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</si>
  <si>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</si>
  <si>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</si>
  <si>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</si>
  <si>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</si>
  <si>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</si>
  <si>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</si>
  <si>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</si>
  <si>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</si>
  <si>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</si>
  <si>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</si>
  <si>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</si>
  <si>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</si>
  <si>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</si>
  <si>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</si>
  <si>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</si>
  <si>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</si>
  <si>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</si>
  <si>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</si>
  <si>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</si>
  <si>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</si>
  <si>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</si>
  <si>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</si>
  <si>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</si>
  <si>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</si>
  <si>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</si>
  <si>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</si>
  <si>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</si>
  <si>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</si>
  <si>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</si>
  <si>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</si>
  <si>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</si>
  <si>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</si>
  <si>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</si>
  <si>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</si>
  <si>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</si>
  <si>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</si>
  <si>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</si>
  <si>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</si>
  <si>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</si>
  <si>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</si>
  <si>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</si>
  <si>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</si>
  <si>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</si>
  <si>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</si>
  <si>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</si>
  <si>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</si>
  <si>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</si>
  <si>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</si>
  <si>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</si>
  <si>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</si>
  <si>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</si>
  <si>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</si>
  <si>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</si>
  <si>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</si>
  <si>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</si>
  <si>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</si>
  <si>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</si>
  <si>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</si>
  <si>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</si>
  <si>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</si>
  <si>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</si>
  <si>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</si>
  <si>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</si>
  <si>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</si>
  <si>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</si>
  <si>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</si>
  <si>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</si>
  <si>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</si>
  <si>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</si>
  <si>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</si>
  <si>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</si>
  <si>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</si>
  <si>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</si>
  <si>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</si>
  <si>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</si>
  <si>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</si>
  <si>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</si>
  <si>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</si>
  <si>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</si>
  <si>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</si>
  <si>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</si>
  <si>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</si>
  <si>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</si>
  <si>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</si>
  <si>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</si>
  <si>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</si>
  <si>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</si>
  <si>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</si>
  <si>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</si>
  <si>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</si>
  <si>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</si>
  <si>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</si>
  <si>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</si>
  <si>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</si>
  <si>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</si>
  <si>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</si>
  <si>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</si>
  <si>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</si>
  <si>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</si>
  <si>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</si>
  <si>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</si>
  <si>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</si>
  <si>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</si>
  <si>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</si>
  <si>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</si>
  <si>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</si>
  <si>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</si>
  <si>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</si>
  <si>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</si>
  <si>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</si>
  <si>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</si>
  <si>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</si>
  <si>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</si>
  <si>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</si>
  <si>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</si>
  <si>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</si>
  <si>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</si>
  <si>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</si>
  <si>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</si>
  <si>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</si>
  <si>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</si>
  <si>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</si>
  <si>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</si>
  <si>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</si>
  <si>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</si>
  <si>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</si>
  <si>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</si>
  <si>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</si>
  <si>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</si>
  <si>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</si>
  <si>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</si>
  <si>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</si>
  <si>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</si>
  <si>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</si>
  <si>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</si>
  <si>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</si>
  <si>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</si>
  <si>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</si>
  <si>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</si>
  <si>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</si>
  <si>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</si>
  <si>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</si>
  <si>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</si>
  <si>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</si>
  <si>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</si>
  <si>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</si>
  <si>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</si>
  <si>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</si>
  <si>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</si>
  <si>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</si>
  <si>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</si>
  <si>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</si>
  <si>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</si>
  <si>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</si>
  <si>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</si>
  <si>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</si>
  <si>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</si>
  <si>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</si>
  <si>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</si>
  <si>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</si>
  <si>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</si>
  <si>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</si>
  <si>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</si>
  <si>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</si>
  <si>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</si>
  <si>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</si>
  <si>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</si>
  <si>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</si>
  <si>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</si>
  <si>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</si>
  <si>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</si>
  <si>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</si>
  <si>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</si>
  <si>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</si>
  <si>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</si>
  <si>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</si>
  <si>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</si>
  <si>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</si>
  <si>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</si>
  <si>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</si>
  <si>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</si>
  <si>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</si>
  <si>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</si>
  <si>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</si>
  <si>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</si>
  <si>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</si>
  <si>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</si>
  <si>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</si>
  <si>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</si>
  <si>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</si>
  <si>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</si>
  <si>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</si>
  <si>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</si>
  <si>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</si>
  <si>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</si>
  <si>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</si>
  <si>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</si>
  <si>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</si>
  <si>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</si>
  <si>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</si>
  <si>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</si>
  <si>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</si>
  <si>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</si>
  <si>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</si>
  <si>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</si>
  <si>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</si>
  <si>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</si>
  <si>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</si>
  <si>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</si>
  <si>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</si>
  <si>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</si>
  <si>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</si>
  <si>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</si>
  <si>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</si>
  <si>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</si>
  <si>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</si>
  <si>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</si>
  <si>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</si>
  <si>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</si>
  <si>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</si>
  <si>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</si>
  <si>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</si>
  <si>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</si>
  <si>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</si>
  <si>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</si>
  <si>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</si>
  <si>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</si>
  <si>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</si>
  <si>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</si>
  <si>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</si>
  <si>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</si>
  <si>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</si>
  <si>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</si>
  <si>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</si>
  <si>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</si>
  <si>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</si>
  <si>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</si>
  <si>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</si>
  <si>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</si>
  <si>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</si>
  <si>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</si>
  <si>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</si>
  <si>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</si>
  <si>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</si>
  <si>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</si>
  <si>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</si>
  <si>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</si>
  <si>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</si>
  <si>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</si>
  <si>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</si>
  <si>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</si>
  <si>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</si>
  <si>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</si>
  <si>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</si>
  <si>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</si>
  <si>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</si>
  <si>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</si>
  <si>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</si>
  <si>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</si>
  <si>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</si>
  <si>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</si>
  <si>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</si>
  <si>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</si>
  <si>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</si>
  <si>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</si>
  <si>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</si>
  <si>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</si>
  <si>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</si>
  <si>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</si>
  <si>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</si>
  <si>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</si>
  <si>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</si>
  <si>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</si>
  <si>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</si>
  <si>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</si>
  <si>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</si>
  <si>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</si>
  <si>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</si>
  <si>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</si>
  <si>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</si>
  <si>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</si>
  <si>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</si>
  <si>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</si>
  <si>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</si>
  <si>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</si>
  <si>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</si>
  <si>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</si>
  <si>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</si>
  <si>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</si>
  <si>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</si>
  <si>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</si>
  <si>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</si>
  <si>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</si>
  <si>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</si>
  <si>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</si>
  <si>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</si>
  <si>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</si>
  <si>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</si>
  <si>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</si>
  <si>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</si>
  <si>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</si>
  <si>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</si>
  <si>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</si>
  <si>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</si>
  <si>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</si>
  <si>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</si>
  <si>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</si>
  <si>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</si>
  <si>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</si>
  <si>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</si>
  <si>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</si>
  <si>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</si>
  <si>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</si>
  <si>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</si>
  <si>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</si>
  <si>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</si>
  <si>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</si>
  <si>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</si>
  <si>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</si>
  <si>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</si>
  <si>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</si>
  <si>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</si>
  <si>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</si>
  <si>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</si>
  <si>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</si>
  <si>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</si>
  <si>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</si>
  <si>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</si>
  <si>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</si>
  <si>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</si>
  <si>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</si>
  <si>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</si>
  <si>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</si>
  <si>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</si>
  <si>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</si>
  <si>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</si>
  <si>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</si>
  <si>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</si>
  <si>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</si>
  <si>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</si>
  <si>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</si>
  <si>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</si>
  <si>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</si>
  <si>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</si>
  <si>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</si>
  <si>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</si>
  <si>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</si>
  <si>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</si>
  <si>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</si>
  <si>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</si>
  <si>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</si>
  <si>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</si>
  <si>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</si>
  <si>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</si>
  <si>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</si>
  <si>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</si>
  <si>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</si>
  <si>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</si>
  <si>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</si>
  <si>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</si>
  <si>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</si>
  <si>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</si>
  <si>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</si>
  <si>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</si>
  <si>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</si>
  <si>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</si>
  <si>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</si>
  <si>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</si>
  <si>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</si>
  <si>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</si>
  <si>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</si>
  <si>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</si>
  <si>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</si>
  <si>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</si>
  <si>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</si>
  <si>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</si>
  <si>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</si>
  <si>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</si>
  <si>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</si>
  <si>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</si>
  <si>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</si>
  <si>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</si>
  <si>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</si>
  <si>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</si>
  <si>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</si>
  <si>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</si>
  <si>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</si>
  <si>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</si>
  <si>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</si>
  <si>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</si>
  <si>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</si>
  <si>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</si>
  <si>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</si>
  <si>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</si>
  <si>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</si>
  <si>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</si>
  <si>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</si>
  <si>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</si>
  <si>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</si>
  <si>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</si>
  <si>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</si>
  <si>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</si>
  <si>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</si>
  <si>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</si>
  <si>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</si>
  <si>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</si>
  <si>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</si>
  <si>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</si>
  <si>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</si>
  <si>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</si>
  <si>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</si>
  <si>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</si>
  <si>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</si>
  <si>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</si>
  <si>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</si>
  <si>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</si>
  <si>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</si>
  <si>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</si>
  <si>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</si>
  <si>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</si>
  <si>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</si>
  <si>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</si>
  <si>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</si>
  <si>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</si>
  <si>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</si>
  <si>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</si>
  <si>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</si>
  <si>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</si>
  <si>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</si>
  <si>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</si>
  <si>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</si>
  <si>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</si>
  <si>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</si>
  <si>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</si>
  <si>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</si>
  <si>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</si>
  <si>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</si>
  <si>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</si>
  <si>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</si>
  <si>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</si>
  <si>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</si>
  <si>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</si>
  <si>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</si>
  <si>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</si>
  <si>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</si>
  <si>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</si>
  <si>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</si>
  <si>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</si>
  <si>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</si>
  <si>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</si>
  <si>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</si>
  <si>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</si>
  <si>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</si>
  <si>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</si>
  <si>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</si>
  <si>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</si>
  <si>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</si>
  <si>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</si>
  <si>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</si>
  <si>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</si>
  <si>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</si>
  <si>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</si>
  <si>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</si>
  <si>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</si>
  <si>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</si>
  <si>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</si>
  <si>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</si>
  <si>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</si>
  <si>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</si>
  <si>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</si>
  <si>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</si>
  <si>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</si>
  <si>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</si>
  <si>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</si>
  <si>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</si>
  <si>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</si>
  <si>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</si>
  <si>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</si>
  <si>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</si>
  <si>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</si>
  <si>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</si>
  <si>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</si>
  <si>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</si>
  <si>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</si>
  <si>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</si>
  <si>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</si>
  <si>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</si>
  <si>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</si>
  <si>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</si>
  <si>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</si>
  <si>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</si>
  <si>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</si>
  <si>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</si>
  <si>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</si>
  <si>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</si>
  <si>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</si>
  <si>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</si>
  <si>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</si>
  <si>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</si>
  <si>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</si>
  <si>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</si>
  <si>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</si>
  <si>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</si>
  <si>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</si>
  <si>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</si>
  <si>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</si>
  <si>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</si>
  <si>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</si>
  <si>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</si>
  <si>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</si>
  <si>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</si>
  <si>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</si>
  <si>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</si>
  <si>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</si>
  <si>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</si>
  <si>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</si>
  <si>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</si>
  <si>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</si>
  <si>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</si>
  <si>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</si>
  <si>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</si>
  <si>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</si>
  <si>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</si>
  <si>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</si>
  <si>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</si>
  <si>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</si>
  <si>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</si>
  <si>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</si>
  <si>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</si>
  <si>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</si>
  <si>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</si>
  <si>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</si>
  <si>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</si>
  <si>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</si>
  <si>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</si>
  <si>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</si>
  <si>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</si>
  <si>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</si>
  <si>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</si>
  <si>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</si>
  <si>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</si>
  <si>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</si>
  <si>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</si>
  <si>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</si>
  <si>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</si>
  <si>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</si>
  <si>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</si>
  <si>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</si>
  <si>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</si>
  <si>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</si>
  <si>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</si>
  <si>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</si>
  <si>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</si>
  <si>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</si>
  <si>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</si>
  <si>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</si>
  <si>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</si>
  <si>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</si>
  <si>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</si>
  <si>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</si>
  <si>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</si>
  <si>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</si>
  <si>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</si>
  <si>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</si>
  <si>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</si>
  <si>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</si>
  <si>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</si>
  <si>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</si>
  <si>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</si>
  <si>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</si>
  <si>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</si>
  <si>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</si>
  <si>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</si>
  <si>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</si>
  <si>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</si>
  <si>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</si>
  <si>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</si>
  <si>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</si>
  <si>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</si>
  <si>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</si>
  <si>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</si>
  <si>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</si>
  <si>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</si>
  <si>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</si>
  <si>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</si>
  <si>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</si>
  <si>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</si>
  <si>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</si>
  <si>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</si>
  <si>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</si>
  <si>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</si>
  <si>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</si>
  <si>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</si>
  <si>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</si>
  <si>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</si>
  <si>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</si>
  <si>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</si>
  <si>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</si>
  <si>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</si>
  <si>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</si>
  <si>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</si>
  <si>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</si>
  <si>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</si>
  <si>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</si>
  <si>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</si>
  <si>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</si>
  <si>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</si>
  <si>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</si>
  <si>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</si>
  <si>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</si>
  <si>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</si>
  <si>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</si>
  <si>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</si>
  <si>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</si>
  <si>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</si>
  <si>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</si>
  <si>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</si>
  <si>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</si>
  <si>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</si>
  <si>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</si>
  <si>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</si>
  <si>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</si>
  <si>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</si>
  <si>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</si>
  <si>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</si>
  <si>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</si>
  <si>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</si>
  <si>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</si>
  <si>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</si>
  <si>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</si>
  <si>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</si>
  <si>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</si>
  <si>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</si>
  <si>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</si>
  <si>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</si>
  <si>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</si>
  <si>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</si>
  <si>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</si>
  <si>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</si>
  <si>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</si>
  <si>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</si>
  <si>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</si>
  <si>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</si>
  <si>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</si>
  <si>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</si>
  <si>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</si>
  <si>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</si>
  <si>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</si>
  <si>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</si>
  <si>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</si>
  <si>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</si>
  <si>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</si>
  <si>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</si>
  <si>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</si>
  <si>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</si>
  <si>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</si>
  <si>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</si>
  <si>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</si>
  <si>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</si>
  <si>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</si>
  <si>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</si>
  <si>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</si>
  <si>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</si>
  <si>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</si>
  <si>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</si>
  <si>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</si>
  <si>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</si>
  <si>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</si>
  <si>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</si>
  <si>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</si>
  <si>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</si>
  <si>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</si>
  <si>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</si>
  <si>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</si>
  <si>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</si>
  <si>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</si>
  <si>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</si>
  <si>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</si>
  <si>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</si>
  <si>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</si>
  <si>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</si>
  <si>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</si>
  <si>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</si>
  <si>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</si>
  <si>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</si>
  <si>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</si>
  <si>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</si>
  <si>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</si>
  <si>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</si>
  <si>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</si>
  <si>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</si>
  <si>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</si>
  <si>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</si>
  <si>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</si>
  <si>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</si>
  <si>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</si>
  <si>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</si>
  <si>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</si>
  <si>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</si>
  <si>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</si>
  <si>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</si>
  <si>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</si>
  <si>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</si>
  <si>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</si>
  <si>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</si>
  <si>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</si>
  <si>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</si>
  <si>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</si>
  <si>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</si>
  <si>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</si>
  <si>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</si>
  <si>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</si>
  <si>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</si>
  <si>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</si>
  <si>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</si>
  <si>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</si>
  <si>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</si>
  <si>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</si>
  <si>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</si>
  <si>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</si>
  <si>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</si>
  <si>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</si>
  <si>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</si>
  <si>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</si>
  <si>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</si>
  <si>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</si>
  <si>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</si>
  <si>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</si>
  <si>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</si>
  <si>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</si>
  <si>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</si>
  <si>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</si>
  <si>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</si>
  <si>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</si>
  <si>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</si>
  <si>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</si>
  <si>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</si>
  <si>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</si>
  <si>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</si>
  <si>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</si>
  <si>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</si>
  <si>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</si>
  <si>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</si>
  <si>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</si>
  <si>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</si>
  <si>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</si>
  <si>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</si>
  <si>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</si>
  <si>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</si>
  <si>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</si>
  <si>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</si>
  <si>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</si>
  <si>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</si>
  <si>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</si>
  <si>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</si>
  <si>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</si>
  <si>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</si>
  <si>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</si>
  <si>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</si>
  <si>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</si>
  <si>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</si>
  <si>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</si>
  <si>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</si>
  <si>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</si>
  <si>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</si>
  <si>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</si>
  <si>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</si>
  <si>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</si>
  <si>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</si>
  <si>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</si>
  <si>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</si>
  <si>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</si>
  <si>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</si>
  <si>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</si>
  <si>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</si>
  <si>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</si>
  <si>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</si>
  <si>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</si>
  <si>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</si>
  <si>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</si>
  <si>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</si>
  <si>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</si>
  <si>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</si>
  <si>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</si>
  <si>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</si>
  <si>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</si>
  <si>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</si>
  <si>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</si>
  <si>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</si>
  <si>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</si>
  <si>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</si>
  <si>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</si>
  <si>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</si>
  <si>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</si>
  <si>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</si>
  <si>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</si>
  <si>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</si>
  <si>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</si>
  <si>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</si>
  <si>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</si>
  <si>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</si>
  <si>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</si>
  <si>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</si>
  <si>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</si>
  <si>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</si>
  <si>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</si>
  <si>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</si>
  <si>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</si>
  <si>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</si>
  <si>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</si>
  <si>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</si>
  <si>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</si>
  <si>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</si>
  <si>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</si>
  <si>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</si>
  <si>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</si>
  <si>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</si>
  <si>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</si>
  <si>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</si>
  <si>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</si>
  <si>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</si>
  <si>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</si>
  <si>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</si>
  <si>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</si>
  <si>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</si>
  <si>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</si>
  <si>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</si>
  <si>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</si>
  <si>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</si>
  <si>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</si>
  <si>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</si>
  <si>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</si>
  <si>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</si>
  <si>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</si>
  <si>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</si>
  <si>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</si>
  <si>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</si>
  <si>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</si>
  <si>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</si>
  <si>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</si>
  <si>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</si>
  <si>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</si>
  <si>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</si>
  <si>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</si>
  <si>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</si>
  <si>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</si>
  <si>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</si>
  <si>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</si>
  <si>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</si>
  <si>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</si>
  <si>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</si>
  <si>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</si>
  <si>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</si>
  <si>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</si>
  <si>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</si>
  <si>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</si>
  <si>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</si>
  <si>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</si>
  <si>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</si>
  <si>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</si>
  <si>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</si>
  <si>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</si>
  <si>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</si>
  <si>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</si>
  <si>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</si>
  <si>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</si>
  <si>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</si>
  <si>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</si>
  <si>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</si>
  <si>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</si>
  <si>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</si>
  <si>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</si>
  <si>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</si>
  <si>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</si>
  <si>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</si>
  <si>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</si>
  <si>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</si>
  <si>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</si>
  <si>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</si>
  <si>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</si>
  <si>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</si>
  <si>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</si>
  <si>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</si>
  <si>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</si>
  <si>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</si>
  <si>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</si>
  <si>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</si>
  <si>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</si>
  <si>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</si>
  <si>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</si>
  <si>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</si>
  <si>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</si>
  <si>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</si>
  <si>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</si>
  <si>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</si>
  <si>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</si>
  <si>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</si>
  <si>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</si>
  <si>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</si>
  <si>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</si>
  <si>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</si>
  <si>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</si>
  <si>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</si>
  <si>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</si>
  <si>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</si>
  <si>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</si>
  <si>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</si>
  <si>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</si>
  <si>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</si>
  <si>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</si>
  <si>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</si>
  <si>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</si>
  <si>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</si>
  <si>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</si>
  <si>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</si>
  <si>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</si>
  <si>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</si>
  <si>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</si>
  <si>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</si>
  <si>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</si>
  <si>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</si>
  <si>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</si>
  <si>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</si>
  <si>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</si>
  <si>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</si>
  <si>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</si>
  <si>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</si>
  <si>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</si>
  <si>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</si>
  <si>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</si>
  <si>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</si>
  <si>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</si>
  <si>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</si>
  <si>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</si>
  <si>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</si>
  <si>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</si>
  <si>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</si>
  <si>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</si>
  <si>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</si>
  <si>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</si>
  <si>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</si>
  <si>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</si>
  <si>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</si>
  <si>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</si>
  <si>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</si>
  <si>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</si>
  <si>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</si>
  <si>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</si>
  <si>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</si>
  <si>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</si>
  <si>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</si>
  <si>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</si>
  <si>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</si>
  <si>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</si>
  <si>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</si>
  <si>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</si>
  <si>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</si>
  <si>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</si>
  <si>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</si>
  <si>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</si>
  <si>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</si>
  <si>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</si>
  <si>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</si>
  <si>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</si>
  <si>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</si>
  <si>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</si>
  <si>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</si>
  <si>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</si>
  <si>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</si>
  <si>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</si>
  <si>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</si>
  <si>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</si>
  <si>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</si>
  <si>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</si>
  <si>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</si>
  <si>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</si>
  <si>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</si>
  <si>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</si>
  <si>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</si>
  <si>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</si>
  <si>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</si>
  <si>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</si>
  <si>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</si>
  <si>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</si>
  <si>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</si>
  <si>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</si>
  <si>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</si>
  <si>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</si>
  <si>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</si>
  <si>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</si>
  <si>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</si>
  <si>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</si>
  <si>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</si>
  <si>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</si>
  <si>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</si>
  <si>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</si>
  <si>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</si>
  <si>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</si>
  <si>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</si>
  <si>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</si>
  <si>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</si>
  <si>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</si>
  <si>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</si>
  <si>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</si>
  <si>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</si>
  <si>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</si>
  <si>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</si>
  <si>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</si>
  <si>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</si>
  <si>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</si>
  <si>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</si>
  <si>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</si>
  <si>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</si>
  <si>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</si>
  <si>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</si>
  <si>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</si>
  <si>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</si>
  <si>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</si>
  <si>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</si>
  <si>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</si>
  <si>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</si>
  <si>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</si>
  <si>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</si>
  <si>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</si>
  <si>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</si>
  <si>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</si>
  <si>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</si>
  <si>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</si>
  <si>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</si>
  <si>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</si>
  <si>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</si>
  <si>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</si>
  <si>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</si>
  <si>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</si>
  <si>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</si>
  <si>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</si>
  <si>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</si>
  <si>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</si>
  <si>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</si>
  <si>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</si>
  <si>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</si>
  <si>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</si>
  <si>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</si>
  <si>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</si>
  <si>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</si>
  <si>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</si>
  <si>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</si>
  <si>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</si>
  <si>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</si>
  <si>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</si>
  <si>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</si>
  <si>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</si>
  <si>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</si>
  <si>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</si>
  <si>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</si>
  <si>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</si>
  <si>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</si>
  <si>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</si>
  <si>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</si>
  <si>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</si>
  <si>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</si>
  <si>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</si>
  <si>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</si>
  <si>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</si>
  <si>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</si>
  <si>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</si>
  <si>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</si>
  <si>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</si>
  <si>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</si>
  <si>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</si>
  <si>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</si>
  <si>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</si>
  <si>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</si>
  <si>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</si>
  <si>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</si>
  <si>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</si>
  <si>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</si>
  <si>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</si>
  <si>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</si>
  <si>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</si>
  <si>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</si>
  <si>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</si>
  <si>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</si>
  <si>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</si>
  <si>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</si>
  <si>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</si>
  <si>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</si>
  <si>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</si>
  <si>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</si>
  <si>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</si>
  <si>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</si>
  <si>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</si>
  <si>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</si>
  <si>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</si>
  <si>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</si>
  <si>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</si>
  <si>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</si>
  <si>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</si>
  <si>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</si>
  <si>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</si>
  <si>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</si>
  <si>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</si>
  <si>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</si>
  <si>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</si>
  <si>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</si>
  <si>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</si>
  <si>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</si>
  <si>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</si>
  <si>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</si>
  <si>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</si>
  <si>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</si>
  <si>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</si>
  <si>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</si>
  <si>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</si>
  <si>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</si>
  <si>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</si>
  <si>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</si>
  <si>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</si>
  <si>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</si>
  <si>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</si>
  <si>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</si>
  <si>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</si>
  <si>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</si>
  <si>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</si>
  <si>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</si>
  <si>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</si>
  <si>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</si>
  <si>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</si>
  <si>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</si>
  <si>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</si>
  <si>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</si>
  <si>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</si>
  <si>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</si>
  <si>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</si>
  <si>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</si>
  <si>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</si>
  <si>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</si>
  <si>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</si>
  <si>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</si>
  <si>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</si>
  <si>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</si>
  <si>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</si>
  <si>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</si>
  <si>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</si>
  <si>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</si>
  <si>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</si>
  <si>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</si>
  <si>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</si>
  <si>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</si>
  <si>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</si>
  <si>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</si>
  <si>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</si>
  <si>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</si>
  <si>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</si>
  <si>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</si>
  <si>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</si>
  <si>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</si>
  <si>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</si>
  <si>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</si>
  <si>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</si>
  <si>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</si>
  <si>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</si>
  <si>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</si>
  <si>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</si>
  <si>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</si>
  <si>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</si>
  <si>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</si>
  <si>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</si>
  <si>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</si>
  <si>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</si>
  <si>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</si>
  <si>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</si>
  <si>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</si>
  <si>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</si>
  <si>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</si>
  <si>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</si>
  <si>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</si>
  <si>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</si>
  <si>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</si>
  <si>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</si>
  <si>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</si>
  <si>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</si>
  <si>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</si>
  <si>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</si>
  <si>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</si>
  <si>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</si>
  <si>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</si>
  <si>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</si>
  <si>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</si>
  <si>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</si>
  <si>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</si>
  <si>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</si>
  <si>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</si>
  <si>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</si>
  <si>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</si>
  <si>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</si>
  <si>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</si>
  <si>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</si>
  <si>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</si>
  <si>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</si>
  <si>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</si>
  <si>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</si>
  <si>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</si>
  <si>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</si>
  <si>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</si>
  <si>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</si>
  <si>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</si>
  <si>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</si>
  <si>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</si>
  <si>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</si>
  <si>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</si>
  <si>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</si>
  <si>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</si>
  <si>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</si>
  <si>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</si>
  <si>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</si>
  <si>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</si>
  <si>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</si>
  <si>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</si>
  <si>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</si>
  <si>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</si>
  <si>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</si>
  <si>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</si>
  <si>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</si>
  <si>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</si>
  <si>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</si>
  <si>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</si>
  <si>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</si>
  <si>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</si>
  <si>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</si>
  <si>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</si>
  <si>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</si>
  <si>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</si>
  <si>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</si>
  <si>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</si>
  <si>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</si>
  <si>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</si>
  <si>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</si>
  <si>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</si>
  <si>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</si>
  <si>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</si>
  <si>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</si>
  <si>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</si>
  <si>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</si>
  <si>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</si>
  <si>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</si>
  <si>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</si>
  <si>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</si>
  <si>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</si>
  <si>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</si>
  <si>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</si>
  <si>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</si>
  <si>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</si>
  <si>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</si>
  <si>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</si>
  <si>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</si>
  <si>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</si>
  <si>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</si>
  <si>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</si>
  <si>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</si>
  <si>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</si>
  <si>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</si>
  <si>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</si>
  <si>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</si>
  <si>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</si>
  <si>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</si>
  <si>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</si>
  <si>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</si>
  <si>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</si>
  <si>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</si>
  <si>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</si>
  <si>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</si>
  <si>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</si>
  <si>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</si>
  <si>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</si>
  <si>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</si>
  <si>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</si>
  <si>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</si>
  <si>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</si>
  <si>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</si>
  <si>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</si>
  <si>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</si>
  <si>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</si>
  <si>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</si>
  <si>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</si>
  <si>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</si>
  <si>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</si>
  <si>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</si>
  <si>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</si>
  <si>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</si>
  <si>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</si>
  <si>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</si>
  <si>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</si>
  <si>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</si>
  <si>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</si>
  <si>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</si>
  <si>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</si>
  <si>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</si>
  <si>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</si>
  <si>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</si>
  <si>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</si>
  <si>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</si>
  <si>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</si>
  <si>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</si>
  <si>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</si>
  <si>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</si>
  <si>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</si>
  <si>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</si>
  <si>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</si>
  <si>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</si>
  <si>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</si>
  <si>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</si>
  <si>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</si>
  <si>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</si>
  <si>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</si>
  <si>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</si>
  <si>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</si>
  <si>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</si>
  <si>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</si>
  <si>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</si>
  <si>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</si>
  <si>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</si>
  <si>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</si>
  <si>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</si>
  <si>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</si>
  <si>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</si>
  <si>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</si>
  <si>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</si>
  <si>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</si>
  <si>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</si>
  <si>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</si>
  <si>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</si>
  <si>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</si>
  <si>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</si>
  <si>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</si>
  <si>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</si>
  <si>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</si>
  <si>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</si>
  <si>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</si>
  <si>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</si>
  <si>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</si>
  <si>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</si>
  <si>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</si>
  <si>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</si>
  <si>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</si>
  <si>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</si>
  <si>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</si>
  <si>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</si>
  <si>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</si>
  <si>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</si>
  <si>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</si>
  <si>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</si>
  <si>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</si>
  <si>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</si>
  <si>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</si>
  <si>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</si>
  <si>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</si>
  <si>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</si>
  <si>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</si>
  <si>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</si>
  <si>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</si>
  <si>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</si>
  <si>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</si>
  <si>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</si>
  <si>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</si>
  <si>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</si>
  <si>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</si>
  <si>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</si>
  <si>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</si>
  <si>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</si>
  <si>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</si>
  <si>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</si>
  <si>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</si>
  <si>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</si>
  <si>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</si>
  <si>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</si>
  <si>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</si>
  <si>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</si>
  <si>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</si>
  <si>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</si>
  <si>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</si>
  <si>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</si>
  <si>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</si>
  <si>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</si>
  <si>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</si>
  <si>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</si>
  <si>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</si>
  <si>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</si>
  <si>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</si>
  <si>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</si>
  <si>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</si>
  <si>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</si>
  <si>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</si>
  <si>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</si>
  <si>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</si>
  <si>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</si>
  <si>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</si>
  <si>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</si>
  <si>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</si>
  <si>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</si>
  <si>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</si>
  <si>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</si>
  <si>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</si>
  <si>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</si>
  <si>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</si>
  <si>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</si>
  <si>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</si>
  <si>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</si>
  <si>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</si>
  <si>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</si>
  <si>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</si>
  <si>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</si>
  <si>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</si>
  <si>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</si>
  <si>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</si>
  <si>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</si>
  <si>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</si>
  <si>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</si>
  <si>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</si>
  <si>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</si>
  <si>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</si>
  <si>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</si>
  <si>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</si>
  <si>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</si>
  <si>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</si>
  <si>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</si>
  <si>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</si>
  <si>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</si>
  <si>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</si>
  <si>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</si>
  <si>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</si>
  <si>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</si>
  <si>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</si>
  <si>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</si>
  <si>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</si>
  <si>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</si>
  <si>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</si>
  <si>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</si>
  <si>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</si>
  <si>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</si>
  <si>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</si>
  <si>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</si>
  <si>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</si>
  <si>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</si>
  <si>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</si>
  <si>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</si>
  <si>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</si>
  <si>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</si>
  <si>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</si>
  <si>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</si>
  <si>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</si>
  <si>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</si>
  <si>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</si>
  <si>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</si>
  <si>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</si>
  <si>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</si>
  <si>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</si>
  <si>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</si>
  <si>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</si>
  <si>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</si>
  <si>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</si>
  <si>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</si>
  <si>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</si>
  <si>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</si>
  <si>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</si>
  <si>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</si>
  <si>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</si>
  <si>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</si>
  <si>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</si>
  <si>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</si>
  <si>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</si>
  <si>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</si>
  <si>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</si>
  <si>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</si>
  <si>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</si>
  <si>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</si>
  <si>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</si>
  <si>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</si>
  <si>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</si>
  <si>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</si>
  <si>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</si>
  <si>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</si>
  <si>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</si>
  <si>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</si>
  <si>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</si>
  <si>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</si>
  <si>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</si>
  <si>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</si>
  <si>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</si>
  <si>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</si>
  <si>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</si>
  <si>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</si>
  <si>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</si>
  <si>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</si>
  <si>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</si>
  <si>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</si>
  <si>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</si>
  <si>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</si>
  <si>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</si>
  <si>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</si>
  <si>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</si>
  <si>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</si>
  <si>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</si>
  <si>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</si>
  <si>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</si>
  <si>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</si>
  <si>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</si>
  <si>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</si>
  <si>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</si>
  <si>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</si>
  <si>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</si>
  <si>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</si>
  <si>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</si>
  <si>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</si>
  <si>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</si>
  <si>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</si>
  <si>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</si>
  <si>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</si>
  <si>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</si>
  <si>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</si>
  <si>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</si>
  <si>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</si>
  <si>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</si>
  <si>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</si>
  <si>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</si>
  <si>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</si>
  <si>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</si>
  <si>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</si>
  <si>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</si>
  <si>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</si>
  <si>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</si>
  <si>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</si>
  <si>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</si>
  <si>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</si>
  <si>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</si>
  <si>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</si>
  <si>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</si>
  <si>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</si>
  <si>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</si>
  <si>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</si>
  <si>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</si>
  <si>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</si>
  <si>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</si>
  <si>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</si>
  <si>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</si>
  <si>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</si>
  <si>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</si>
  <si>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</si>
  <si>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</si>
  <si>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</si>
  <si>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</si>
  <si>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</si>
  <si>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</si>
  <si>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</si>
  <si>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</si>
  <si>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</si>
  <si>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</si>
  <si>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</si>
  <si>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</si>
  <si>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</si>
  <si>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</si>
  <si>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</si>
  <si>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</si>
  <si>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</si>
  <si>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</si>
  <si>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</si>
  <si>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</si>
  <si>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</si>
  <si>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</si>
  <si>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</si>
  <si>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</si>
  <si>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</si>
  <si>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</si>
  <si>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</si>
  <si>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</si>
  <si>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</si>
  <si>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</si>
  <si>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</si>
  <si>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</si>
  <si>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</si>
  <si>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</si>
  <si>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</si>
  <si>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</si>
  <si>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</si>
  <si>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</si>
  <si>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</si>
  <si>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</si>
  <si>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</si>
  <si>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</si>
  <si>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</si>
  <si>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</si>
  <si>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</si>
  <si>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</si>
  <si>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</si>
  <si>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</si>
  <si>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</si>
  <si>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</si>
  <si>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</si>
  <si>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</si>
  <si>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</si>
  <si>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</si>
  <si>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</si>
  <si>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</si>
  <si>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</si>
  <si>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</si>
  <si>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</si>
  <si>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</si>
  <si>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</si>
  <si>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</si>
  <si>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</si>
  <si>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</si>
  <si>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</si>
  <si>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</si>
  <si>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</si>
  <si>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</si>
  <si>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</si>
  <si>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</si>
  <si>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</si>
  <si>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</si>
  <si>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</si>
  <si>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</si>
  <si>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</si>
  <si>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</si>
  <si>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</si>
  <si>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</si>
  <si>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</si>
  <si>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</si>
  <si>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</si>
  <si>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</si>
  <si>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</si>
  <si>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</si>
  <si>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</si>
  <si>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</si>
  <si>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</si>
  <si>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</si>
  <si>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</si>
  <si>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</si>
  <si>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</si>
  <si>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</si>
  <si>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</si>
  <si>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</si>
  <si>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</si>
  <si>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</si>
  <si>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</si>
  <si>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</si>
  <si>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</si>
  <si>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</si>
  <si>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</si>
  <si>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</si>
  <si>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</si>
  <si>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</si>
  <si>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</si>
  <si>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</si>
  <si>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</si>
  <si>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</si>
  <si>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</si>
  <si>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</si>
  <si>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</si>
  <si>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</si>
  <si>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</si>
  <si>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</si>
  <si>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</si>
  <si>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</si>
  <si>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</si>
  <si>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</si>
  <si>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</si>
  <si>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</si>
  <si>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</si>
  <si>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</si>
  <si>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</si>
  <si>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</si>
  <si>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</si>
  <si>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</si>
  <si>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</si>
  <si>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</si>
  <si>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</si>
  <si>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</si>
  <si>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</si>
  <si>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</si>
  <si>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</si>
  <si>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</si>
  <si>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</si>
  <si>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</si>
  <si>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</si>
  <si>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</si>
  <si>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</si>
  <si>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</si>
  <si>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</si>
  <si>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</si>
  <si>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</si>
  <si>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</si>
  <si>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</si>
  <si>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</si>
  <si>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</si>
  <si>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</si>
  <si>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</si>
  <si>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</si>
  <si>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</si>
  <si>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</si>
  <si>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</si>
  <si>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</si>
  <si>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</si>
  <si>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</si>
  <si>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</si>
  <si>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</si>
  <si>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</si>
  <si>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</si>
  <si>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</si>
  <si>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</si>
  <si>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</si>
  <si>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</si>
  <si>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</si>
  <si>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</si>
  <si>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</si>
  <si>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</si>
  <si>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</si>
  <si>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</si>
  <si>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</si>
  <si>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</si>
  <si>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</si>
  <si>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</si>
  <si>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</si>
  <si>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</si>
  <si>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</si>
  <si>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</si>
  <si>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</si>
  <si>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</si>
  <si>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</si>
  <si>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</si>
  <si>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</si>
  <si>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</si>
  <si>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</si>
  <si>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</si>
  <si>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</si>
  <si>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</si>
  <si>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</si>
  <si>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</si>
  <si>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</si>
  <si>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</si>
  <si>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</si>
  <si>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</si>
  <si>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</si>
  <si>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</si>
  <si>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</si>
  <si>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</si>
  <si>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</si>
  <si>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</si>
  <si>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</si>
  <si>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</si>
  <si>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</si>
  <si>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</si>
  <si>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</si>
  <si>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</si>
  <si>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</si>
  <si>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</si>
  <si>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</si>
  <si>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</si>
  <si>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</si>
  <si>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</si>
  <si>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</si>
  <si>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</si>
  <si>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</si>
  <si>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</si>
  <si>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</si>
  <si>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</si>
  <si>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</si>
  <si>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</si>
  <si>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</si>
  <si>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</si>
  <si>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</si>
  <si>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</si>
  <si>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</si>
  <si>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</si>
  <si>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</si>
  <si>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</si>
  <si>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</si>
  <si>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</si>
  <si>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</si>
  <si>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</si>
  <si>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</si>
  <si>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</si>
  <si>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</si>
  <si>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</si>
  <si>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</si>
  <si>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</si>
  <si>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</si>
  <si>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</si>
  <si>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</si>
  <si>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</si>
  <si>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</si>
  <si>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</si>
  <si>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</si>
  <si>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</si>
  <si>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</si>
  <si>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</si>
  <si>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</si>
  <si>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</si>
  <si>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</si>
  <si>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</si>
  <si>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</si>
  <si>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</si>
  <si>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</si>
  <si>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</si>
  <si>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</si>
  <si>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</si>
  <si>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</si>
  <si>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</si>
  <si>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</si>
  <si>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</si>
  <si>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</si>
  <si>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</si>
  <si>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</si>
  <si>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</si>
  <si>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</si>
  <si>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</si>
  <si>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</si>
  <si>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</si>
  <si>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</si>
  <si>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</si>
  <si>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</si>
  <si>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</si>
  <si>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</si>
  <si>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</si>
  <si>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</si>
  <si>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</si>
  <si>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</si>
  <si>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</si>
  <si>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</si>
  <si>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</si>
  <si>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</si>
  <si>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</si>
  <si>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</si>
  <si>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</si>
  <si>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</si>
  <si>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</si>
  <si>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</si>
  <si>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</si>
  <si>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</si>
  <si>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</si>
  <si>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</si>
  <si>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</si>
  <si>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</si>
  <si>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</si>
  <si>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</si>
  <si>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</si>
  <si>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</si>
  <si>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</si>
  <si>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</si>
  <si>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</si>
  <si>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</si>
  <si>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</si>
  <si>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</si>
  <si>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</si>
  <si>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</si>
  <si>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</si>
  <si>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</si>
  <si>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</si>
  <si>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</si>
  <si>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</si>
  <si>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</si>
  <si>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</si>
  <si>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</si>
  <si>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</si>
  <si>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</si>
  <si>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</si>
  <si>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</si>
  <si>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</si>
  <si>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</si>
  <si>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</si>
  <si>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</si>
  <si>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</si>
  <si>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</si>
  <si>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</si>
  <si>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</si>
  <si>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</si>
  <si>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</si>
  <si>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</si>
  <si>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</si>
  <si>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</si>
  <si>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</si>
  <si>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</si>
  <si>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</si>
  <si>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</si>
  <si>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</si>
  <si>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</si>
  <si>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</si>
  <si>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</si>
  <si>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</si>
  <si>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</si>
  <si>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</si>
  <si>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</si>
  <si>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</si>
  <si>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</si>
  <si>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</si>
  <si>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</si>
  <si>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</si>
  <si>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</si>
  <si>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</si>
  <si>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</si>
  <si>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</si>
  <si>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</si>
  <si>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</si>
  <si>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</si>
  <si>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</si>
  <si>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</si>
  <si>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</si>
  <si>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</si>
  <si>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</si>
  <si>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</si>
  <si>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</si>
  <si>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</si>
  <si>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</si>
  <si>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</si>
  <si>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</si>
  <si>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</si>
  <si>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</si>
  <si>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</si>
  <si>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</si>
  <si>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</si>
  <si>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</si>
  <si>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</si>
  <si>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</si>
  <si>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</si>
  <si>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</si>
  <si>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</si>
  <si>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</si>
  <si>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</si>
  <si>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</si>
  <si>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</si>
  <si>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</si>
  <si>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</si>
  <si>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</si>
  <si>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</si>
  <si>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</si>
  <si>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</si>
  <si>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</si>
  <si>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</si>
  <si>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</si>
  <si>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</si>
  <si>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</si>
  <si>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</si>
  <si>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</si>
  <si>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</si>
  <si>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</si>
  <si>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</si>
  <si>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</si>
  <si>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</si>
  <si>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</si>
  <si>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</si>
  <si>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</si>
  <si>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</si>
  <si>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</si>
  <si>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</si>
  <si>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</si>
  <si>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</si>
  <si>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</si>
  <si>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</si>
  <si>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</si>
  <si>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</si>
  <si>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</si>
  <si>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</si>
  <si>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</si>
  <si>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</si>
  <si>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</si>
  <si>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</si>
  <si>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</si>
  <si>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</si>
  <si>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</si>
  <si>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</si>
  <si>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</si>
  <si>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</si>
  <si>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</si>
  <si>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</si>
  <si>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</si>
  <si>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</si>
  <si>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</si>
  <si>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</si>
  <si>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</si>
  <si>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</si>
  <si>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</si>
  <si>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</si>
  <si>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</si>
  <si>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</si>
  <si>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</si>
  <si>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</si>
  <si>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</si>
  <si>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</si>
  <si>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</si>
  <si>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</si>
  <si>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</si>
  <si>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</si>
  <si>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</si>
  <si>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</si>
  <si>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</si>
  <si>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</si>
  <si>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</si>
  <si>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</si>
  <si>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</si>
  <si>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</si>
  <si>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</si>
  <si>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</si>
  <si>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</si>
  <si>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</si>
  <si>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</si>
  <si>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</si>
  <si>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</si>
  <si>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</si>
  <si>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</si>
  <si>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</si>
  <si>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</si>
  <si>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</si>
  <si>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</si>
  <si>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</si>
  <si>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</si>
  <si>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</si>
  <si>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</si>
  <si>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</si>
  <si>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</si>
  <si>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</si>
  <si>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</si>
  <si>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</si>
  <si>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</si>
  <si>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</si>
  <si>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</si>
  <si>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</si>
  <si>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</si>
  <si>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</si>
  <si>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</si>
  <si>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</si>
  <si>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</si>
  <si>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</si>
  <si>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</si>
  <si>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</si>
  <si>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</si>
  <si>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</si>
  <si>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</si>
  <si>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</si>
  <si>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</si>
  <si>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</si>
  <si>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</si>
  <si>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</si>
  <si>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</si>
  <si>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</si>
  <si>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</si>
  <si>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</si>
  <si>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</si>
  <si>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</si>
  <si>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</si>
  <si>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</si>
  <si>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</si>
  <si>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</si>
  <si>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</si>
  <si>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</si>
  <si>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</si>
  <si>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</si>
  <si>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</si>
  <si>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</si>
  <si>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</si>
  <si>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</si>
  <si>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</si>
  <si>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</si>
  <si>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</si>
  <si>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</si>
  <si>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</si>
  <si>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</si>
  <si>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</si>
  <si>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</si>
  <si>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</si>
  <si>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</si>
  <si>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</si>
  <si>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</si>
  <si>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</si>
  <si>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</si>
  <si>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</si>
  <si>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</si>
  <si>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</si>
  <si>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</si>
  <si>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</si>
  <si>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</si>
  <si>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</si>
  <si>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</si>
  <si>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</si>
  <si>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</si>
  <si>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</si>
  <si>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</si>
  <si>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</si>
  <si>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</si>
  <si>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</si>
  <si>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</si>
  <si>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</si>
  <si>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</si>
  <si>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</si>
  <si>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</si>
  <si>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</si>
  <si>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</si>
  <si>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</si>
  <si>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</si>
  <si>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</si>
  <si>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</si>
  <si>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</si>
  <si>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</si>
  <si>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</si>
  <si>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</si>
  <si>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</si>
  <si>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</si>
  <si>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</si>
  <si>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</si>
  <si>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</si>
  <si>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</si>
  <si>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</si>
  <si>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</si>
  <si>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</si>
  <si>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</si>
  <si>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</si>
  <si>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</si>
  <si>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</si>
  <si>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</si>
  <si>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</si>
  <si>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</si>
  <si>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</si>
  <si>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</si>
  <si>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</si>
  <si>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</si>
  <si>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</si>
  <si>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</si>
  <si>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</si>
  <si>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</si>
  <si>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</si>
  <si>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</si>
  <si>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</si>
  <si>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</si>
  <si>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</si>
  <si>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</si>
  <si>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</si>
  <si>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</si>
  <si>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</si>
  <si>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</si>
  <si>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</si>
  <si>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</si>
  <si>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</si>
  <si>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</si>
  <si>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</si>
  <si>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</si>
  <si>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</si>
  <si>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</si>
  <si>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</si>
  <si>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</si>
  <si>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</si>
  <si>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</si>
  <si>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</si>
  <si>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</si>
  <si>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</si>
  <si>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</si>
  <si>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</si>
  <si>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</si>
  <si>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</si>
  <si>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</si>
  <si>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</si>
  <si>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</si>
  <si>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</si>
  <si>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</si>
  <si>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</si>
  <si>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</si>
  <si>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</si>
  <si>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</si>
  <si>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</si>
  <si>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</si>
  <si>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</si>
  <si>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</si>
  <si>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</si>
  <si>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</si>
  <si>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</si>
  <si>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</si>
  <si>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</si>
  <si>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</si>
  <si>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</si>
  <si>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</si>
  <si>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</si>
  <si>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</si>
  <si>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</si>
  <si>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</si>
  <si>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</si>
  <si>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</si>
  <si>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</si>
  <si>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</si>
  <si>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</si>
  <si>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</si>
  <si>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</si>
  <si>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</si>
  <si>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</si>
  <si>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</si>
  <si>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</si>
  <si>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</si>
  <si>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</si>
  <si>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</si>
  <si>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</si>
  <si>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</si>
  <si>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</si>
  <si>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</si>
  <si>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</si>
  <si>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</si>
  <si>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</si>
  <si>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</si>
  <si>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</si>
  <si>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</si>
  <si>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</si>
  <si>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</si>
  <si>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</si>
  <si>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</si>
  <si>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</si>
  <si>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</si>
  <si>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</si>
  <si>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</si>
  <si>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</si>
  <si>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</si>
  <si>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</si>
  <si>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</si>
  <si>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</si>
  <si>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</si>
  <si>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</si>
  <si>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</si>
  <si>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</si>
  <si>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</si>
  <si>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</si>
  <si>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</si>
  <si>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</si>
  <si>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</si>
  <si>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</si>
  <si>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</si>
  <si>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</si>
  <si>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</si>
  <si>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</si>
  <si>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</si>
  <si>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</si>
  <si>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</si>
  <si>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</si>
  <si>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</si>
  <si>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</si>
  <si>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</si>
  <si>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</si>
  <si>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</si>
  <si>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</si>
  <si>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</si>
  <si>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</si>
  <si>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</si>
  <si>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</si>
  <si>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</si>
  <si>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</si>
  <si>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</si>
  <si>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</si>
  <si>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</si>
  <si>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</si>
  <si>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</si>
  <si>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</si>
  <si>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</si>
  <si>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</si>
  <si>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</si>
  <si>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</si>
  <si>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</si>
  <si>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</si>
  <si>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</si>
  <si>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</si>
  <si>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</si>
  <si>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</si>
  <si>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</si>
  <si>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</si>
  <si>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</si>
  <si>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</si>
  <si>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</si>
  <si>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</si>
  <si>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</si>
  <si>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</si>
  <si>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</si>
  <si>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</si>
  <si>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</si>
  <si>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</si>
  <si>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</si>
  <si>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</si>
  <si>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</si>
  <si>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</si>
  <si>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</si>
  <si>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</si>
  <si>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</si>
  <si>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</si>
  <si>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</si>
  <si>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</si>
  <si>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</si>
  <si>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</si>
  <si>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</si>
  <si>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</si>
  <si>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</si>
  <si>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</si>
  <si>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</si>
  <si>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</si>
  <si>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</si>
  <si>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</si>
  <si>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</si>
  <si>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</si>
  <si>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</si>
  <si>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</si>
  <si>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</si>
  <si>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</si>
  <si>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</si>
  <si>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</si>
  <si>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</si>
  <si>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</si>
  <si>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</si>
  <si>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</si>
  <si>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</si>
  <si>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</si>
  <si>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</si>
  <si>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</si>
  <si>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</si>
  <si>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</si>
  <si>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</si>
  <si>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</si>
  <si>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</si>
  <si>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</si>
  <si>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</si>
  <si>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</si>
  <si>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</si>
  <si>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</si>
  <si>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</si>
  <si>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</si>
  <si>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</si>
  <si>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</si>
  <si>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</si>
  <si>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</si>
  <si>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</si>
  <si>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</si>
  <si>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</si>
  <si>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</si>
  <si>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</si>
  <si>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</si>
  <si>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</si>
  <si>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</si>
  <si>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</si>
  <si>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</si>
  <si>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</si>
  <si>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</si>
  <si>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</si>
  <si>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</si>
  <si>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</si>
  <si>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</si>
  <si>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</si>
  <si>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</si>
  <si>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</si>
  <si>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</si>
  <si>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</si>
  <si>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</si>
  <si>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</si>
  <si>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</si>
  <si>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</si>
  <si>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</si>
  <si>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</si>
  <si>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</si>
  <si>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</si>
  <si>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</si>
  <si>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</si>
  <si>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</si>
  <si>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</si>
  <si>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</si>
  <si>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</si>
  <si>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</si>
  <si>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</si>
  <si>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</si>
  <si>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</si>
  <si>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</si>
  <si>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</si>
  <si>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</si>
  <si>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</si>
  <si>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</si>
  <si>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</si>
  <si>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</si>
  <si>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</si>
  <si>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</si>
  <si>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</si>
  <si>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</si>
  <si>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</si>
  <si>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</si>
  <si>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</si>
  <si>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</si>
  <si>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</si>
  <si>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</si>
  <si>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</si>
  <si>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</si>
  <si>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</si>
  <si>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</si>
  <si>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</si>
  <si>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</si>
  <si>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</si>
  <si>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</si>
  <si>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</si>
  <si>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</si>
  <si>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</si>
  <si>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</si>
  <si>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</si>
  <si>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</si>
  <si>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</si>
  <si>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</si>
  <si>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</si>
  <si>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</si>
  <si>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</si>
  <si>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</si>
  <si>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</si>
  <si>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</si>
  <si>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</si>
  <si>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</si>
  <si>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</si>
  <si>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</si>
  <si>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</si>
  <si>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</si>
  <si>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</si>
  <si>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</si>
  <si>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</si>
  <si>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</si>
  <si>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</si>
  <si>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</si>
  <si>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</si>
  <si>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</si>
  <si>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</si>
  <si>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</si>
  <si>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</si>
  <si>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</si>
  <si>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</si>
  <si>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</si>
  <si>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</si>
  <si>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</si>
  <si>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</si>
  <si>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</si>
  <si>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</si>
  <si>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</si>
  <si>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</si>
  <si>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</si>
  <si>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</si>
  <si>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</si>
  <si>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</si>
  <si>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</si>
  <si>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</si>
  <si>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</si>
  <si>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</si>
  <si>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</si>
  <si>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</si>
  <si>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</si>
  <si>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</si>
  <si>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</si>
  <si>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</si>
  <si>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</si>
  <si>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</si>
  <si>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</si>
  <si>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</si>
  <si>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</si>
  <si>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</si>
  <si>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</si>
  <si>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</si>
  <si>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</si>
  <si>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</si>
  <si>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</si>
  <si>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</si>
  <si>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</si>
  <si>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</si>
  <si>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</si>
  <si>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</si>
  <si>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</si>
  <si>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</si>
  <si>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</si>
  <si>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</si>
  <si>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</si>
  <si>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</si>
  <si>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</si>
  <si>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</si>
  <si>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</si>
  <si>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</si>
  <si>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</si>
  <si>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</si>
  <si>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</si>
  <si>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</si>
  <si>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</si>
  <si>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</si>
  <si>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</si>
  <si>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</si>
  <si>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</si>
  <si>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</si>
  <si>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</si>
  <si>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</si>
  <si>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</si>
  <si>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</si>
  <si>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</si>
  <si>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</si>
  <si>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</si>
  <si>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</si>
  <si>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</si>
  <si>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</si>
  <si>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</si>
  <si>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</si>
  <si>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</si>
  <si>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</si>
  <si>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</si>
  <si>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</si>
  <si>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</si>
  <si>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</si>
  <si>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</si>
  <si>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</si>
  <si>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</si>
  <si>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</si>
  <si>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</si>
  <si>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</si>
  <si>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</si>
  <si>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</si>
  <si>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</si>
  <si>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</si>
  <si>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</si>
  <si>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</si>
  <si>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</si>
  <si>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</si>
  <si>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</si>
  <si>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</si>
  <si>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</si>
  <si>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</si>
  <si>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</si>
  <si>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</si>
  <si>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</si>
  <si>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</si>
  <si>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</si>
  <si>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</si>
  <si>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</si>
  <si>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</si>
  <si>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</si>
  <si>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</si>
  <si>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</si>
  <si>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</si>
  <si>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</si>
  <si>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</si>
  <si>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</si>
  <si>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</si>
  <si>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</si>
  <si>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</si>
  <si>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</si>
  <si>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</si>
  <si>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</si>
  <si>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</si>
  <si>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</si>
  <si>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</si>
  <si>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</si>
  <si>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</si>
  <si>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</si>
  <si>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</si>
  <si>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</si>
  <si>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</si>
  <si>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</si>
  <si>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</si>
  <si>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</si>
  <si>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</si>
  <si>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</si>
  <si>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</si>
  <si>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</si>
  <si>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</si>
  <si>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</si>
  <si>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</si>
  <si>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</si>
  <si>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</si>
  <si>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</si>
  <si>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</si>
  <si>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</si>
  <si>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</si>
  <si>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</si>
  <si>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</si>
  <si>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</si>
  <si>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</si>
  <si>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</si>
  <si>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</si>
  <si>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</si>
  <si>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</si>
  <si>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</si>
  <si>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</si>
  <si>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</si>
  <si>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</si>
  <si>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</si>
  <si>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</si>
  <si>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</si>
  <si>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</si>
  <si>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</si>
  <si>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</si>
  <si>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</si>
  <si>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</si>
  <si>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</si>
  <si>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</si>
  <si>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</si>
  <si>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</si>
  <si>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</si>
  <si>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</si>
  <si>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</si>
  <si>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</si>
  <si>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</si>
  <si>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</si>
  <si>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</si>
  <si>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</si>
  <si>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</si>
  <si>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</si>
  <si>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</si>
  <si>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</si>
  <si>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</si>
  <si>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</si>
  <si>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</si>
  <si>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</si>
  <si>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</si>
  <si>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</si>
  <si>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</si>
  <si>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</si>
  <si>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</si>
  <si>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</si>
  <si>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</si>
  <si>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</si>
  <si>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</si>
  <si>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</si>
  <si>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</si>
  <si>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</si>
  <si>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</si>
  <si>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</si>
  <si>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</si>
  <si>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</si>
  <si>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</si>
  <si>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</si>
  <si>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</si>
  <si>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</si>
  <si>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</si>
  <si>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</si>
  <si>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</si>
  <si>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</si>
  <si>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</si>
  <si>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</si>
  <si>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</si>
  <si>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</si>
  <si>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</si>
  <si>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</si>
  <si>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</si>
  <si>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</si>
  <si>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</si>
  <si>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</si>
  <si>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</si>
  <si>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</si>
  <si>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</si>
  <si>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</si>
  <si>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</si>
  <si>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</si>
  <si>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</si>
  <si>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</si>
  <si>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</si>
  <si>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</si>
  <si>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</si>
  <si>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</si>
  <si>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</si>
  <si>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</si>
  <si>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</si>
  <si>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</si>
  <si>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</si>
  <si>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</si>
  <si>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</si>
  <si>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</si>
  <si>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</si>
  <si>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</si>
  <si>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</si>
  <si>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</si>
  <si>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</si>
  <si>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</si>
  <si>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</si>
  <si>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</si>
  <si>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</si>
  <si>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</si>
  <si>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</si>
  <si>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</si>
  <si>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</si>
  <si>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</si>
  <si>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</si>
  <si>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</si>
  <si>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</si>
  <si>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</si>
  <si>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</si>
  <si>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</si>
  <si>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</si>
  <si>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</si>
  <si>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</si>
  <si>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</si>
  <si>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</si>
  <si>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</si>
  <si>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</si>
  <si>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</si>
  <si>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</si>
  <si>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</si>
  <si>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</si>
  <si>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</si>
  <si>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</si>
  <si>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</si>
  <si>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</si>
  <si>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</si>
  <si>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</si>
  <si>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</si>
  <si>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</si>
  <si>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</si>
  <si>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</si>
  <si>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</si>
  <si>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</si>
  <si>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</si>
  <si>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</si>
  <si>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</si>
  <si>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</si>
  <si>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</si>
  <si>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</si>
  <si>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</si>
  <si>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</si>
  <si>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</si>
  <si>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</si>
  <si>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</si>
  <si>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</si>
  <si>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</si>
  <si>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</si>
  <si>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</si>
  <si>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</si>
  <si>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</si>
  <si>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</si>
  <si>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</si>
  <si>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</si>
  <si>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</si>
  <si>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</si>
  <si>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</si>
  <si>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</si>
  <si>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</si>
  <si>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</si>
  <si>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</si>
  <si>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</si>
  <si>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</si>
  <si>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</si>
  <si>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</si>
  <si>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</si>
  <si>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</si>
  <si>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</si>
  <si>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</si>
  <si>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</si>
  <si>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</si>
  <si>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</si>
  <si>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</si>
  <si>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</si>
  <si>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</si>
  <si>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</si>
  <si>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</si>
  <si>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</si>
  <si>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</si>
  <si>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</si>
  <si>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</si>
  <si>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</si>
  <si>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</si>
  <si>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</si>
  <si>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</si>
  <si>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</si>
  <si>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</si>
  <si>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</si>
  <si>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</si>
  <si>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</si>
  <si>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</si>
  <si>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</si>
  <si>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</si>
  <si>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</si>
  <si>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</si>
  <si>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</si>
  <si>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</si>
  <si>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</si>
  <si>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</si>
  <si>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</si>
  <si>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</si>
  <si>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</si>
  <si>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</si>
  <si>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</si>
  <si>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</si>
  <si>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</si>
  <si>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BELVEZE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</si>
  <si>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</si>
  <si>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</si>
  <si>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</si>
  <si>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</si>
  <si>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</si>
  <si>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</si>
  <si>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</si>
  <si>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</si>
  <si>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</si>
  <si>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</si>
  <si>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</si>
  <si>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</si>
  <si>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</si>
  <si>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</si>
  <si>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</si>
  <si>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</si>
  <si>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</si>
  <si>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</si>
  <si>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</si>
  <si>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</si>
  <si>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</si>
  <si>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</si>
  <si>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</si>
  <si>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</si>
  <si>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</si>
  <si>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</si>
  <si>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</si>
  <si>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</si>
  <si>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</si>
  <si>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</si>
  <si>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</si>
  <si>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</si>
  <si>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</si>
  <si>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</si>
  <si>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</si>
  <si>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</si>
  <si>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</si>
  <si>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</si>
  <si>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</si>
  <si>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</si>
  <si>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</si>
  <si>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</si>
  <si>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</si>
  <si>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</si>
  <si>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</si>
  <si>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</si>
  <si>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</si>
  <si>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</si>
  <si>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</si>
  <si>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</si>
  <si>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</si>
  <si>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</si>
  <si>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</si>
  <si>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 naturel</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</si>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</sst>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10" activeCellId="0" sqref="E1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548443</v>
      </c>
      <c r="G10" s="25"/>
      <c r="H10" s="25"/>
    </row>
    <row r="11" customFormat="false" ht="15" hidden="false" customHeight="false" outlineLevel="0" collapsed="false">
      <c r="A11" s="26" t="s">
        <v>5185</v>
      </c>
      <c r="B11" s="30" t="n">
        <v>43243</v>
      </c>
      <c r="D11" s="26" t="s">
        <v>5186</v>
      </c>
      <c r="E11" s="29" t="n">
        <v>6360152</v>
      </c>
      <c r="G11" s="25"/>
      <c r="H11" s="25"/>
    </row>
    <row r="12" customFormat="false" ht="15" hidden="false" customHeight="false" outlineLevel="0" collapsed="false">
      <c r="A12" s="26" t="s">
        <v>5187</v>
      </c>
      <c r="B12" s="29" t="s">
        <v>5188</v>
      </c>
      <c r="D12" s="26" t="s">
        <v>5189</v>
      </c>
      <c r="E12" s="29" t="n">
        <v>548396</v>
      </c>
      <c r="G12" s="25"/>
      <c r="H12" s="25"/>
    </row>
    <row r="13" customFormat="false" ht="17.25" hidden="false" customHeight="true" outlineLevel="0" collapsed="false">
      <c r="A13" s="12"/>
      <c r="B13" s="31"/>
      <c r="D13" s="26" t="s">
        <v>5190</v>
      </c>
      <c r="E13" s="29" t="n">
        <v>6360064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548443</v>
      </c>
    </row>
    <row r="18" customFormat="false" ht="15" hidden="false" customHeight="false" outlineLevel="0" collapsed="false">
      <c r="A18" s="36"/>
      <c r="B18" s="37" t="s">
        <v>5198</v>
      </c>
      <c r="C18" s="38" t="n">
        <f aca="false">E11</f>
        <v>6360152</v>
      </c>
    </row>
    <row r="19" customFormat="false" ht="15" hidden="false" customHeight="false" outlineLevel="0" collapsed="false">
      <c r="A19" s="33" t="s">
        <v>5199</v>
      </c>
      <c r="B19" s="39" t="n">
        <v>159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60</v>
      </c>
      <c r="D35" s="52" t="s">
        <v>5217</v>
      </c>
      <c r="E35" s="53" t="n">
        <v>40</v>
      </c>
    </row>
    <row r="36" s="56" customFormat="true" ht="15" hidden="false" customHeight="true" outlineLevel="0" collapsed="false">
      <c r="A36" s="54" t="s">
        <v>5218</v>
      </c>
      <c r="B36" s="34" t="n">
        <v>75</v>
      </c>
      <c r="C36" s="50"/>
      <c r="D36" s="55" t="s">
        <v>5219</v>
      </c>
      <c r="E36" s="34" t="n">
        <v>50</v>
      </c>
    </row>
    <row r="37" s="56" customFormat="true" ht="15" hidden="false" customHeight="true" outlineLevel="0" collapsed="false">
      <c r="A37" s="54" t="s">
        <v>5220</v>
      </c>
      <c r="B37" s="34" t="n">
        <v>2.9</v>
      </c>
      <c r="C37" s="50"/>
      <c r="D37" s="55" t="s">
        <v>5221</v>
      </c>
      <c r="E37" s="34" t="n">
        <v>3</v>
      </c>
    </row>
    <row r="38" s="56" customFormat="true" ht="15" hidden="false" customHeight="true" outlineLevel="0" collapsed="false">
      <c r="A38" s="54" t="s">
        <v>5222</v>
      </c>
      <c r="B38" s="34" t="n">
        <v>32</v>
      </c>
      <c r="C38" s="50"/>
      <c r="D38" s="55" t="s">
        <v>5222</v>
      </c>
      <c r="E38" s="34" t="n">
        <v>24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2</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row>
    <row r="58" s="17" customFormat="true" ht="15" hidden="false" customHeight="false" outlineLevel="0" collapsed="false">
      <c r="A58" s="33" t="s">
        <v>5241</v>
      </c>
      <c r="B58" s="62" t="n">
        <v>4</v>
      </c>
      <c r="C58" s="50"/>
      <c r="D58" s="26" t="s">
        <v>5241</v>
      </c>
      <c r="E58" s="62"/>
    </row>
    <row r="59" s="17" customFormat="true" ht="15" hidden="false" customHeight="false" outlineLevel="0" collapsed="false">
      <c r="A59" s="33" t="s">
        <v>5242</v>
      </c>
      <c r="B59" s="62"/>
      <c r="C59" s="50"/>
      <c r="D59" s="26" t="s">
        <v>5242</v>
      </c>
      <c r="E59" s="62" t="n">
        <v>5</v>
      </c>
    </row>
    <row r="60" s="17" customFormat="true" ht="15" hidden="false" customHeight="false" outlineLevel="0" collapsed="false">
      <c r="A60" s="33" t="s">
        <v>5243</v>
      </c>
      <c r="B60" s="62"/>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2</v>
      </c>
    </row>
    <row r="66" s="17" customFormat="true" ht="15" hidden="false" customHeight="false" outlineLevel="0" collapsed="false">
      <c r="A66" s="33" t="s">
        <v>5247</v>
      </c>
      <c r="B66" s="62"/>
      <c r="C66" s="50"/>
      <c r="D66" s="26" t="s">
        <v>5247</v>
      </c>
      <c r="E66" s="62" t="n">
        <v>4</v>
      </c>
    </row>
    <row r="67" s="17" customFormat="true" ht="15" hidden="false" customHeight="false" outlineLevel="0" collapsed="false">
      <c r="A67" s="33" t="s">
        <v>5248</v>
      </c>
      <c r="B67" s="62" t="n">
        <v>5</v>
      </c>
      <c r="C67" s="50"/>
      <c r="D67" s="26" t="s">
        <v>5248</v>
      </c>
      <c r="E67" s="62" t="n">
        <v>4</v>
      </c>
    </row>
    <row r="68" s="17" customFormat="true" ht="15" hidden="false" customHeight="false" outlineLevel="0" collapsed="false">
      <c r="A68" s="33" t="s">
        <v>5249</v>
      </c>
      <c r="B68" s="62" t="n">
        <v>3</v>
      </c>
      <c r="C68" s="50"/>
      <c r="D68" s="26" t="s">
        <v>5249</v>
      </c>
      <c r="E68" s="62"/>
    </row>
    <row r="69" s="17" customFormat="true" ht="15" hidden="false" customHeight="false" outlineLevel="0" collapsed="false">
      <c r="A69" s="33" t="s">
        <v>5250</v>
      </c>
      <c r="B69" s="62"/>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2</v>
      </c>
      <c r="C74" s="50"/>
      <c r="D74" s="26" t="s">
        <v>5253</v>
      </c>
      <c r="E74" s="62" t="n">
        <v>3</v>
      </c>
    </row>
    <row r="75" s="17" customFormat="true" ht="15" hidden="false" customHeight="false" outlineLevel="0" collapsed="false">
      <c r="A75" s="33" t="s">
        <v>5254</v>
      </c>
      <c r="B75" s="62" t="n">
        <v>3</v>
      </c>
      <c r="C75" s="50"/>
      <c r="D75" s="26" t="s">
        <v>5254</v>
      </c>
      <c r="E75" s="62" t="n">
        <v>4</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3</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c r="C86" s="50"/>
      <c r="D86" s="26" t="s">
        <v>5263</v>
      </c>
      <c r="E86" s="62" t="n">
        <v>2</v>
      </c>
    </row>
    <row r="87" s="17" customFormat="true" ht="15" hidden="false" customHeight="false" outlineLevel="0" collapsed="false">
      <c r="A87" s="33" t="s">
        <v>5264</v>
      </c>
      <c r="B87" s="62"/>
      <c r="C87" s="50"/>
      <c r="D87" s="26" t="s">
        <v>5264</v>
      </c>
      <c r="E87" s="62"/>
    </row>
    <row r="88" s="17" customFormat="true" ht="15" hidden="false" customHeight="false" outlineLevel="0" collapsed="false">
      <c r="A88" s="33" t="s">
        <v>5265</v>
      </c>
      <c r="B88" s="62"/>
      <c r="C88" s="50"/>
      <c r="D88" s="26" t="s">
        <v>5265</v>
      </c>
      <c r="E88" s="62" t="n">
        <v>3</v>
      </c>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1.5</v>
      </c>
      <c r="E97" s="79" t="n">
        <v>6.5</v>
      </c>
      <c r="F97" s="79" t="s">
        <v>5274</v>
      </c>
    </row>
    <row r="98" customFormat="false" ht="15" hidden="false" customHeight="false" outlineLevel="0" collapsed="false">
      <c r="A98" s="75" t="s">
        <v>3203</v>
      </c>
      <c r="B98" s="76" t="str">
        <f aca="false">VLOOKUP(A98,'Ref Taxo'!A:B,2,FALSE())</f>
        <v>Nostoc</v>
      </c>
      <c r="C98" s="77" t="n">
        <f aca="false">VLOOKUP(A98,'Ref Taxo'!A:D,4,FALSE())</f>
        <v>1105</v>
      </c>
      <c r="D98" s="78" t="n">
        <v>0.01</v>
      </c>
      <c r="E98" s="79"/>
      <c r="F98" s="79" t="s">
        <v>5274</v>
      </c>
    </row>
    <row r="99" customFormat="false" ht="15" hidden="false" customHeight="false" outlineLevel="0" collapsed="false">
      <c r="A99" s="75" t="s">
        <v>3454</v>
      </c>
      <c r="B99" s="76" t="str">
        <f aca="false">VLOOKUP(A99,'Ref Taxo'!A:B,2,FALSE())</f>
        <v>Phormidium</v>
      </c>
      <c r="C99" s="77" t="n">
        <f aca="false">VLOOKUP(A99,'Ref Taxo'!A:D,4,FALSE())</f>
        <v>6414</v>
      </c>
      <c r="D99" s="78" t="n">
        <v>0.05</v>
      </c>
      <c r="E99" s="79"/>
      <c r="F99" s="79" t="s">
        <v>5274</v>
      </c>
    </row>
    <row r="100" customFormat="false" ht="15" hidden="false" customHeight="false" outlineLevel="0" collapsed="false">
      <c r="A100" s="75" t="s">
        <v>5042</v>
      </c>
      <c r="B100" s="76" t="str">
        <f aca="false">VLOOKUP(A100,'Ref Taxo'!A:B,2,FALSE())</f>
        <v>Vaucheria</v>
      </c>
      <c r="C100" s="77" t="n">
        <f aca="false">VLOOKUP(A100,'Ref Taxo'!A:D,4,FALSE())</f>
        <v>1169</v>
      </c>
      <c r="D100" s="78" t="n">
        <v>0.01</v>
      </c>
      <c r="E100" s="79"/>
      <c r="F100" s="79" t="s">
        <v>5274</v>
      </c>
    </row>
    <row r="101" customFormat="false" ht="15" hidden="false" customHeight="false" outlineLevel="0" collapsed="false">
      <c r="A101" s="75" t="s">
        <v>2769</v>
      </c>
      <c r="B101" s="76" t="str">
        <f aca="false">VLOOKUP(A101,'Ref Taxo'!A:B,2,FALSE())</f>
        <v>Lunularia cruciata</v>
      </c>
      <c r="C101" s="77" t="n">
        <f aca="false">VLOOKUP(A101,'Ref Taxo'!A:D,4,FALSE())</f>
        <v>1189</v>
      </c>
      <c r="D101" s="78" t="n">
        <v>0.01</v>
      </c>
      <c r="E101" s="79"/>
      <c r="F101" s="79" t="s">
        <v>5274</v>
      </c>
    </row>
    <row r="102" customFormat="false" ht="15" hidden="false" customHeight="false" outlineLevel="0" collapsed="false">
      <c r="A102" s="75" t="s">
        <v>3371</v>
      </c>
      <c r="B102" s="76" t="str">
        <f aca="false">VLOOKUP(A102,'Ref Taxo'!A:B,2,FALSE())</f>
        <v>Pellia endiviifolia</v>
      </c>
      <c r="C102" s="77" t="n">
        <f aca="false">VLOOKUP(A102,'Ref Taxo'!A:D,4,FALSE())</f>
        <v>1197</v>
      </c>
      <c r="D102" s="78" t="n">
        <v>0.01</v>
      </c>
      <c r="E102" s="79"/>
      <c r="F102" s="79" t="s">
        <v>5274</v>
      </c>
    </row>
    <row r="103" customFormat="false" ht="15" hidden="false" customHeight="false" outlineLevel="0" collapsed="false">
      <c r="A103" s="75" t="s">
        <v>1232</v>
      </c>
      <c r="B103" s="76" t="str">
        <f aca="false">VLOOKUP(A103,'Ref Taxo'!A:B,2,FALSE())</f>
        <v>Cratoneuron filicinum</v>
      </c>
      <c r="C103" s="77" t="n">
        <f aca="false">VLOOKUP(A103,'Ref Taxo'!A:D,4,FALSE())</f>
        <v>1233</v>
      </c>
      <c r="D103" s="78" t="n">
        <v>0.1</v>
      </c>
      <c r="E103" s="79" t="n">
        <v>0.3</v>
      </c>
      <c r="F103" s="79" t="s">
        <v>5274</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4</v>
      </c>
      <c r="E104" s="79" t="n">
        <v>3</v>
      </c>
      <c r="F104" s="79" t="s">
        <v>5274</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t="n">
        <v>6</v>
      </c>
      <c r="E105" s="79" t="n">
        <v>4</v>
      </c>
      <c r="F105" s="79" t="s">
        <v>5274</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t="n">
        <v>8</v>
      </c>
      <c r="E106" s="79" t="n">
        <v>4</v>
      </c>
      <c r="F106" s="79" t="s">
        <v>5274</v>
      </c>
    </row>
    <row r="107" customFormat="false" ht="15" hidden="false" customHeight="false" outlineLevel="0" collapsed="false">
      <c r="A107" s="75" t="s">
        <v>4091</v>
      </c>
      <c r="B107" s="76" t="str">
        <f aca="false">VLOOKUP(A107,'Ref Taxo'!A:B,2,FALSE())</f>
        <v>Rhynchostegium riparioides</v>
      </c>
      <c r="C107" s="77" t="n">
        <f aca="false">VLOOKUP(A107,'Ref Taxo'!A:D,4,FALSE())</f>
        <v>1268</v>
      </c>
      <c r="D107" s="78" t="n">
        <v>8</v>
      </c>
      <c r="E107" s="79" t="n">
        <v>5</v>
      </c>
      <c r="F107" s="79" t="s">
        <v>5274</v>
      </c>
    </row>
    <row r="108" customFormat="false" ht="15" hidden="false" customHeight="false" outlineLevel="0" collapsed="false">
      <c r="A108" s="75" t="s">
        <v>62</v>
      </c>
      <c r="B108" s="76" t="str">
        <f aca="false">VLOOKUP(A108,'Ref Taxo'!A:B,2,FALSE())</f>
        <v>Agrostis stolonifera</v>
      </c>
      <c r="C108" s="77" t="n">
        <f aca="false">VLOOKUP(A108,'Ref Taxo'!A:D,4,FALSE())</f>
        <v>1543</v>
      </c>
      <c r="D108" s="78" t="n">
        <v>4.5</v>
      </c>
      <c r="E108" s="79" t="n">
        <v>1</v>
      </c>
      <c r="F108" s="79" t="s">
        <v>5274</v>
      </c>
    </row>
    <row r="109" customFormat="false" ht="15" hidden="false" customHeight="false" outlineLevel="0" collapsed="false">
      <c r="A109" s="75" t="s">
        <v>3422</v>
      </c>
      <c r="B109" s="76" t="str">
        <f aca="false">VLOOKUP(A109,'Ref Taxo'!A:B,2,FALSE())</f>
        <v>Phalaris arundinacea</v>
      </c>
      <c r="C109" s="77" t="n">
        <f aca="false">VLOOKUP(A109,'Ref Taxo'!A:D,4,FALSE())</f>
        <v>1577</v>
      </c>
      <c r="D109" s="78" t="n">
        <v>0.01</v>
      </c>
      <c r="E109" s="79"/>
      <c r="F109" s="79" t="s">
        <v>5274</v>
      </c>
    </row>
    <row r="110" customFormat="false" ht="15" hidden="false" customHeight="false" outlineLevel="0" collapsed="false">
      <c r="A110" s="75" t="s">
        <v>5049</v>
      </c>
      <c r="B110" s="76" t="str">
        <f aca="false">VLOOKUP(A110,'Ref Taxo'!A:B,2,FALSE())</f>
        <v>Veronica anagallis-aquatica</v>
      </c>
      <c r="C110" s="77" t="n">
        <f aca="false">VLOOKUP(A110,'Ref Taxo'!A:D,4,FALSE())</f>
        <v>1955</v>
      </c>
      <c r="D110" s="78"/>
      <c r="E110" s="79" t="n">
        <v>0.01</v>
      </c>
      <c r="F110" s="79" t="s">
        <v>5274</v>
      </c>
    </row>
    <row r="111" customFormat="false" ht="15" hidden="false" customHeight="false" outlineLevel="0" collapsed="false">
      <c r="A111" s="75" t="s">
        <v>1816</v>
      </c>
      <c r="B111" s="76" t="str">
        <f aca="false">VLOOKUP(A111,'Ref Taxo'!A:B,2,FALSE())</f>
        <v>Eupatorium cannabinum</v>
      </c>
      <c r="C111" s="77" t="n">
        <f aca="false">VLOOKUP(A111,'Ref Taxo'!A:D,4,FALSE())</f>
        <v>1741</v>
      </c>
      <c r="D111" s="78" t="n">
        <v>0.01</v>
      </c>
      <c r="E111" s="79"/>
      <c r="F111" s="79" t="s">
        <v>5274</v>
      </c>
    </row>
    <row r="112" customFormat="false" ht="15" hidden="false" customHeight="false" outlineLevel="0" collapsed="false">
      <c r="A112" s="75" t="s">
        <v>2897</v>
      </c>
      <c r="B112" s="76" t="str">
        <f aca="false">VLOOKUP(A112,'Ref Taxo'!A:B,2,FALSE())</f>
        <v>Mentha</v>
      </c>
      <c r="C112" s="77" t="n">
        <f aca="false">VLOOKUP(A112,'Ref Taxo'!A:D,4,FALSE())</f>
        <v>1790</v>
      </c>
      <c r="D112" s="78" t="n">
        <v>0.01</v>
      </c>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8"/>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2019-05-13T12:24:30Z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