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8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<sst xmlns="http://schemas.openxmlformats.org/spreadsheetml/2006/main" count="6478" uniqueCount="5304">
  <si>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</si>
  <si>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</si>
  <si>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</si>
  <si>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</si>
  <si>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</si>
  <si>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</si>
  <si>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</si>
  <si>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</si>
  <si>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</si>
  <si>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</si>
  <si>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</si>
  <si>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</si>
  <si>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</si>
  <si>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</si>
  <si>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</si>
  <si>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</si>
  <si>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</si>
  <si>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</si>
  <si>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</si>
  <si>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</si>
  <si>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</si>
  <si>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</si>
  <si>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</si>
  <si>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</si>
  <si>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</si>
  <si>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</si>
  <si>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</si>
  <si>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</si>
  <si>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</si>
  <si>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</si>
  <si>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</si>
  <si>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</si>
  <si>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</si>
  <si>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</si>
  <si>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</si>
  <si>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</si>
  <si>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</si>
  <si>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</si>
  <si>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</si>
  <si>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</si>
  <si>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</si>
  <si>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</si>
  <si>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</si>
  <si>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</si>
  <si>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</si>
  <si>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</si>
  <si>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</si>
  <si>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</si>
  <si>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</si>
  <si>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</si>
  <si>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</si>
  <si>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</si>
  <si>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</si>
  <si>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</si>
  <si>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</si>
  <si>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</si>
  <si>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</si>
  <si>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</si>
  <si>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</si>
  <si>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</si>
  <si>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</si>
  <si>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</si>
  <si>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</si>
  <si>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</si>
  <si>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</si>
  <si>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</si>
  <si>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</si>
  <si>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</si>
  <si>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</si>
  <si>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</si>
  <si>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</si>
  <si>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</si>
  <si>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</si>
  <si>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</si>
  <si>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</si>
  <si>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</si>
  <si>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</si>
  <si>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</si>
  <si>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</si>
  <si>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</si>
  <si>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</si>
  <si>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</si>
  <si>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</si>
  <si>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</si>
  <si>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</si>
  <si>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</si>
  <si>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</si>
  <si>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</si>
  <si>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</si>
  <si>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</si>
  <si>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</si>
  <si>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</si>
  <si>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</si>
  <si>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</si>
  <si>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</si>
  <si>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</si>
  <si>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</si>
  <si>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</si>
  <si>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</si>
  <si>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</si>
  <si>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</si>
  <si>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</si>
  <si>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</si>
  <si>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</si>
  <si>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</si>
  <si>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</si>
  <si>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</si>
  <si>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</si>
  <si>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</si>
  <si>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</si>
  <si>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</si>
  <si>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</si>
  <si>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</si>
  <si>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</si>
  <si>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</si>
  <si>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</si>
  <si>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</si>
  <si>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</si>
  <si>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</si>
  <si>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</si>
  <si>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</si>
  <si>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</si>
  <si>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</si>
  <si>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</si>
  <si>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</si>
  <si>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</si>
  <si>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</si>
  <si>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</si>
  <si>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</si>
  <si>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</si>
  <si>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</si>
  <si>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</si>
  <si>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</si>
  <si>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</si>
  <si>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</si>
  <si>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</si>
  <si>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</si>
  <si>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</si>
  <si>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</si>
  <si>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</si>
  <si>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</si>
  <si>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</si>
  <si>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</si>
  <si>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</si>
  <si>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</si>
  <si>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</si>
  <si>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</si>
  <si>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</si>
  <si>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</si>
  <si>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</si>
  <si>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</si>
  <si>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</si>
  <si>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</si>
  <si>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</si>
  <si>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</si>
  <si>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</si>
  <si>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</si>
  <si>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</si>
  <si>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</si>
  <si>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</si>
  <si>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</si>
  <si>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</si>
  <si>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</si>
  <si>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</si>
  <si>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</si>
  <si>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</si>
  <si>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</si>
  <si>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</si>
  <si>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</si>
  <si>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</si>
  <si>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</si>
  <si>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</si>
  <si>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</si>
  <si>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</si>
  <si>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</si>
  <si>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</si>
  <si>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</si>
  <si>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</si>
  <si>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</si>
  <si>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</si>
  <si>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</si>
  <si>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</si>
  <si>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</si>
  <si>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</si>
  <si>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</si>
  <si>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</si>
  <si>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</si>
  <si>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</si>
  <si>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</si>
  <si>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</si>
  <si>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</si>
  <si>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</si>
  <si>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</si>
  <si>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</si>
  <si>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</si>
  <si>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</si>
  <si>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</si>
  <si>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</si>
  <si>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</si>
  <si>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</si>
  <si>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</si>
  <si>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</si>
  <si>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</si>
  <si>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</si>
  <si>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</si>
  <si>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</si>
  <si>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</si>
  <si>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</si>
  <si>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</si>
  <si>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</si>
  <si>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</si>
  <si>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</si>
  <si>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</si>
  <si>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</si>
  <si>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</si>
  <si>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</si>
  <si>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</si>
  <si>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</si>
  <si>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</si>
  <si>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</si>
  <si>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</si>
  <si>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</si>
  <si>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</si>
  <si>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</si>
  <si>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</si>
  <si>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</si>
  <si>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</si>
  <si>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</si>
  <si>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</si>
  <si>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</si>
  <si>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</si>
  <si>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</si>
  <si>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</si>
  <si>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</si>
  <si>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</si>
  <si>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</si>
  <si>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</si>
  <si>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</si>
  <si>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</si>
  <si>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</si>
  <si>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</si>
  <si>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</si>
  <si>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</si>
  <si>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</si>
  <si>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</si>
  <si>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</si>
  <si>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</si>
  <si>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</si>
  <si>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</si>
  <si>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</si>
  <si>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</si>
  <si>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</si>
  <si>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</si>
  <si>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</si>
  <si>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</si>
  <si>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</si>
  <si>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</si>
  <si>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</si>
  <si>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</si>
  <si>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</si>
  <si>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</si>
  <si>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</si>
  <si>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</si>
  <si>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</si>
  <si>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</si>
  <si>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</si>
  <si>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</si>
  <si>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</si>
  <si>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</si>
  <si>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</si>
  <si>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</si>
  <si>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</si>
  <si>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</si>
  <si>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</si>
  <si>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</si>
  <si>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</si>
  <si>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</si>
  <si>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</si>
  <si>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</si>
  <si>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</si>
  <si>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</si>
  <si>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</si>
  <si>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</si>
  <si>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</si>
  <si>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</si>
  <si>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</si>
  <si>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</si>
  <si>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</si>
  <si>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</si>
  <si>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</si>
  <si>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</si>
  <si>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</si>
  <si>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</si>
  <si>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</si>
  <si>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</si>
  <si>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</si>
  <si>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</si>
  <si>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</si>
  <si>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</si>
  <si>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</si>
  <si>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</si>
  <si>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</si>
  <si>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</si>
  <si>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</si>
  <si>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</si>
  <si>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</si>
  <si>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</si>
  <si>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</si>
  <si>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</si>
  <si>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</si>
  <si>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</si>
  <si>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</si>
  <si>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</si>
  <si>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</si>
  <si>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</si>
  <si>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</si>
  <si>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</si>
  <si>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</si>
  <si>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</si>
  <si>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</si>
  <si>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</si>
  <si>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</si>
  <si>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</si>
  <si>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</si>
  <si>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</si>
  <si>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</si>
  <si>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</si>
  <si>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</si>
  <si>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</si>
  <si>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</si>
  <si>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</si>
  <si>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</si>
  <si>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</si>
  <si>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</si>
  <si>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</si>
  <si>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</si>
  <si>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</si>
  <si>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</si>
  <si>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</si>
  <si>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</si>
  <si>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</si>
  <si>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</si>
  <si>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</si>
  <si>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</si>
  <si>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</si>
  <si>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</si>
  <si>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</si>
  <si>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</si>
  <si>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</si>
  <si>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</si>
  <si>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</si>
  <si>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</si>
  <si>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</si>
  <si>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</si>
  <si>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</si>
  <si>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</si>
  <si>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</si>
  <si>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</si>
  <si>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</si>
  <si>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</si>
  <si>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</si>
  <si>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</si>
  <si>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</si>
  <si>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</si>
  <si>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</si>
  <si>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</si>
  <si>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</si>
  <si>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</si>
  <si>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</si>
  <si>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</si>
  <si>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</si>
  <si>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</si>
  <si>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</si>
  <si>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</si>
  <si>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</si>
  <si>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</si>
  <si>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</si>
  <si>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</si>
  <si>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</si>
  <si>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</si>
  <si>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</si>
  <si>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</si>
  <si>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</si>
  <si>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</si>
  <si>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</si>
  <si>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</si>
  <si>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</si>
  <si>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</si>
  <si>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</si>
  <si>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</si>
  <si>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</si>
  <si>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</si>
  <si>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</si>
  <si>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</si>
  <si>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</si>
  <si>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</si>
  <si>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</si>
  <si>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</si>
  <si>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</si>
  <si>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</si>
  <si>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</si>
  <si>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</si>
  <si>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</si>
  <si>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</si>
  <si>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</si>
  <si>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</si>
  <si>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</si>
  <si>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</si>
  <si>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</si>
  <si>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</si>
  <si>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</si>
  <si>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</si>
  <si>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</si>
  <si>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</si>
  <si>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</si>
  <si>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</si>
  <si>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</si>
  <si>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</si>
  <si>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</si>
  <si>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</si>
  <si>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</si>
  <si>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</si>
  <si>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</si>
  <si>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</si>
  <si>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</si>
  <si>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</si>
  <si>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</si>
  <si>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</si>
  <si>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</si>
  <si>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</si>
  <si>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</si>
  <si>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</si>
  <si>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</si>
  <si>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</si>
  <si>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</si>
  <si>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</si>
  <si>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</si>
  <si>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</si>
  <si>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</si>
  <si>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</si>
  <si>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</si>
  <si>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</si>
  <si>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</si>
  <si>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</si>
  <si>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</si>
  <si>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</si>
  <si>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</si>
  <si>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</si>
  <si>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</si>
  <si>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</si>
  <si>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</si>
  <si>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</si>
  <si>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</si>
  <si>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</si>
  <si>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</si>
  <si>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</si>
  <si>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</si>
  <si>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</si>
  <si>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</si>
  <si>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</si>
  <si>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</si>
  <si>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</si>
  <si>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</si>
  <si>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</si>
  <si>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</si>
  <si>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</si>
  <si>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</si>
  <si>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</si>
  <si>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</si>
  <si>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</si>
  <si>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</si>
  <si>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</si>
  <si>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</si>
  <si>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</si>
  <si>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</si>
  <si>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</si>
  <si>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</si>
  <si>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</si>
  <si>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</si>
  <si>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</si>
  <si>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</si>
  <si>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</si>
  <si>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</si>
  <si>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</si>
  <si>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</si>
  <si>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</si>
  <si>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</si>
  <si>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</si>
  <si>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</si>
  <si>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</si>
  <si>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</si>
  <si>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</si>
  <si>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</si>
  <si>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</si>
  <si>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</si>
  <si>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</si>
  <si>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</si>
  <si>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</si>
  <si>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</si>
  <si>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</si>
  <si>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</si>
  <si>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</si>
  <si>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</si>
  <si>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</si>
  <si>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</si>
  <si>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</si>
  <si>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</si>
  <si>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</si>
  <si>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</si>
  <si>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</si>
  <si>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</si>
  <si>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</si>
  <si>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</si>
  <si>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</si>
  <si>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</si>
  <si>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</si>
  <si>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</si>
  <si>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</si>
  <si>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</si>
  <si>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</si>
  <si>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</si>
  <si>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</si>
  <si>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</si>
  <si>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</si>
  <si>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</si>
  <si>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</si>
  <si>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</si>
  <si>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</si>
  <si>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</si>
  <si>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</si>
  <si>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</si>
  <si>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</si>
  <si>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</si>
  <si>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</si>
  <si>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</si>
  <si>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</si>
  <si>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</si>
  <si>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</si>
  <si>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</si>
  <si>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</si>
  <si>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</si>
  <si>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</si>
  <si>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</si>
  <si>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</si>
  <si>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</si>
  <si>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</si>
  <si>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</si>
  <si>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</si>
  <si>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</si>
  <si>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</si>
  <si>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</si>
  <si>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</si>
  <si>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</si>
  <si>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</si>
  <si>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</si>
  <si>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</si>
  <si>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</si>
  <si>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</si>
  <si>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</si>
  <si>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</si>
  <si>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</si>
  <si>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</si>
  <si>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</si>
  <si>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</si>
  <si>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</si>
  <si>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</si>
  <si>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</si>
  <si>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</si>
  <si>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</si>
  <si>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</si>
  <si>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</si>
  <si>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</si>
  <si>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</si>
  <si>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</si>
  <si>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</si>
  <si>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</si>
  <si>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</si>
  <si>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</si>
  <si>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</si>
  <si>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</si>
  <si>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</si>
  <si>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</si>
  <si>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</si>
  <si>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</si>
  <si>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</si>
  <si>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</si>
  <si>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</si>
  <si>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</si>
  <si>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</si>
  <si>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</si>
  <si>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</si>
  <si>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</si>
  <si>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</si>
  <si>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</si>
  <si>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</si>
  <si>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</si>
  <si>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</si>
  <si>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</si>
  <si>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</si>
  <si>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</si>
  <si>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</si>
  <si>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</si>
  <si>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</si>
  <si>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</si>
  <si>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</si>
  <si>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</si>
  <si>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</si>
  <si>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</si>
  <si>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</si>
  <si>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</si>
  <si>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</si>
  <si>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</si>
  <si>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</si>
  <si>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</si>
  <si>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</si>
  <si>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</si>
  <si>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</si>
  <si>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</si>
  <si>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</si>
  <si>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</si>
  <si>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</si>
  <si>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</si>
  <si>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</si>
  <si>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</si>
  <si>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</si>
  <si>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</si>
  <si>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</si>
  <si>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</si>
  <si>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</si>
  <si>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</si>
  <si>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</si>
  <si>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</si>
  <si>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</si>
  <si>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</si>
  <si>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</si>
  <si>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</si>
  <si>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</si>
  <si>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</si>
  <si>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</si>
  <si>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</si>
  <si>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</si>
  <si>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</si>
  <si>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</si>
  <si>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</si>
  <si>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</si>
  <si>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</si>
  <si>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</si>
  <si>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</si>
  <si>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</si>
  <si>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</si>
  <si>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</si>
  <si>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</si>
  <si>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</si>
  <si>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</si>
  <si>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</si>
  <si>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</si>
  <si>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</si>
  <si>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</si>
  <si>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</si>
  <si>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</si>
  <si>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</si>
  <si>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</si>
  <si>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</si>
  <si>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</si>
  <si>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</si>
  <si>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</si>
  <si>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</si>
  <si>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</si>
  <si>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</si>
  <si>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</si>
  <si>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</si>
  <si>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</si>
  <si>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</si>
  <si>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</si>
  <si>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</si>
  <si>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</si>
  <si>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</si>
  <si>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</si>
  <si>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</si>
  <si>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</si>
  <si>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</si>
  <si>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</si>
  <si>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</si>
  <si>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</si>
  <si>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</si>
  <si>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</si>
  <si>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</si>
  <si>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</si>
  <si>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</si>
  <si>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</si>
  <si>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</si>
  <si>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</si>
  <si>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</si>
  <si>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</si>
  <si>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</si>
  <si>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</si>
  <si>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</si>
  <si>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</si>
  <si>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</si>
  <si>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</si>
  <si>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</si>
  <si>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</si>
  <si>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</si>
  <si>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</si>
  <si>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</si>
  <si>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</si>
  <si>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</si>
  <si>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</si>
  <si>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</si>
  <si>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</si>
  <si>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</si>
  <si>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</si>
  <si>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</si>
  <si>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</si>
  <si>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</si>
  <si>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</si>
  <si>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</si>
  <si>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</si>
  <si>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</si>
  <si>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</si>
  <si>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</si>
  <si>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</si>
  <si>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</si>
  <si>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</si>
  <si>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</si>
  <si>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</si>
  <si>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</si>
  <si>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</si>
  <si>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</si>
  <si>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</si>
  <si>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</si>
  <si>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</si>
  <si>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</si>
  <si>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</si>
  <si>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</si>
  <si>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</si>
  <si>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</si>
  <si>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</si>
  <si>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</si>
  <si>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</si>
  <si>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</si>
  <si>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</si>
  <si>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</si>
  <si>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</si>
  <si>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</si>
  <si>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</si>
  <si>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</si>
  <si>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</si>
  <si>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</si>
  <si>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</si>
  <si>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</si>
  <si>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</si>
  <si>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</si>
  <si>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</si>
  <si>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</si>
  <si>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</si>
  <si>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</si>
  <si>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</si>
  <si>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</si>
  <si>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</si>
  <si>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</si>
  <si>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</si>
  <si>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</si>
  <si>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</si>
  <si>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</si>
  <si>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</si>
  <si>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</si>
  <si>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</si>
  <si>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</si>
  <si>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</si>
  <si>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</si>
  <si>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</si>
  <si>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</si>
  <si>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</si>
  <si>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</si>
  <si>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</si>
  <si>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</si>
  <si>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</si>
  <si>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</si>
  <si>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</si>
  <si>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</si>
  <si>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</si>
  <si>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</si>
  <si>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</si>
  <si>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</si>
  <si>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</si>
  <si>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</si>
  <si>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</si>
  <si>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</si>
  <si>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</si>
  <si>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</si>
  <si>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</si>
  <si>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</si>
  <si>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</si>
  <si>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</si>
  <si>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</si>
  <si>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</si>
  <si>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</si>
  <si>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</si>
  <si>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</si>
  <si>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</si>
  <si>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</si>
  <si>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</si>
  <si>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</si>
  <si>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</si>
  <si>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</si>
  <si>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</si>
  <si>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</si>
  <si>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</si>
  <si>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</si>
  <si>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</si>
  <si>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</si>
  <si>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</si>
  <si>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</si>
  <si>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</si>
  <si>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</si>
  <si>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</si>
  <si>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</si>
  <si>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</si>
  <si>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</si>
  <si>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</si>
  <si>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</si>
  <si>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</si>
  <si>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</si>
  <si>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</si>
  <si>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</si>
  <si>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</si>
  <si>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</si>
  <si>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</si>
  <si>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</si>
  <si>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</si>
  <si>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</si>
  <si>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</si>
  <si>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</si>
  <si>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</si>
  <si>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</si>
  <si>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</si>
  <si>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</si>
  <si>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</si>
  <si>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</si>
  <si>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</si>
  <si>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</si>
  <si>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</si>
  <si>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</si>
  <si>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</si>
  <si>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</si>
  <si>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</si>
  <si>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</si>
  <si>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</si>
  <si>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</si>
  <si>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</si>
  <si>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</si>
  <si>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</si>
  <si>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</si>
  <si>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</si>
  <si>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</si>
  <si>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</si>
  <si>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</si>
  <si>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</si>
  <si>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</si>
  <si>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</si>
  <si>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</si>
  <si>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</si>
  <si>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</si>
  <si>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</si>
  <si>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</si>
  <si>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</si>
  <si>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</si>
  <si>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</si>
  <si>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</si>
  <si>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</si>
  <si>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</si>
  <si>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</si>
  <si>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</si>
  <si>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</si>
  <si>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</si>
  <si>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</si>
  <si>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</si>
  <si>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</si>
  <si>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</si>
  <si>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</si>
  <si>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</si>
  <si>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</si>
  <si>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</si>
  <si>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</si>
  <si>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</si>
  <si>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</si>
  <si>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</si>
  <si>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</si>
  <si>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</si>
  <si>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</si>
  <si>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</si>
  <si>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</si>
  <si>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</si>
  <si>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</si>
  <si>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</si>
  <si>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</si>
  <si>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</si>
  <si>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</si>
  <si>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</si>
  <si>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</si>
  <si>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</si>
  <si>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</si>
  <si>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</si>
  <si>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</si>
  <si>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</si>
  <si>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</si>
  <si>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</si>
  <si>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</si>
  <si>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</si>
  <si>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</si>
  <si>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</si>
  <si>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</si>
  <si>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</si>
  <si>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</si>
  <si>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</si>
  <si>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</si>
  <si>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</si>
  <si>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</si>
  <si>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</si>
  <si>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</si>
  <si>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</si>
  <si>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</si>
  <si>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</si>
  <si>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</si>
  <si>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</si>
  <si>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</si>
  <si>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</si>
  <si>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</si>
  <si>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</si>
  <si>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</si>
  <si>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</si>
  <si>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</si>
  <si>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</si>
  <si>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</si>
  <si>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</si>
  <si>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</si>
  <si>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</si>
  <si>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</si>
  <si>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</si>
  <si>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</si>
  <si>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</si>
  <si>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</si>
  <si>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</si>
  <si>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</si>
  <si>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</si>
  <si>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</si>
  <si>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</si>
  <si>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</si>
  <si>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</si>
  <si>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</si>
  <si>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</si>
  <si>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</si>
  <si>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</si>
  <si>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</si>
  <si>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</si>
  <si>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</si>
  <si>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</si>
  <si>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</si>
  <si>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</si>
  <si>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</si>
  <si>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</si>
  <si>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</si>
  <si>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</si>
  <si>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</si>
  <si>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</si>
  <si>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</si>
  <si>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</si>
  <si>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</si>
  <si>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</si>
  <si>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</si>
  <si>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</si>
  <si>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</si>
  <si>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</si>
  <si>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</si>
  <si>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</si>
  <si>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</si>
  <si>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</si>
  <si>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</si>
  <si>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</si>
  <si>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</si>
  <si>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</si>
  <si>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</si>
  <si>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</si>
  <si>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</si>
  <si>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</si>
  <si>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</si>
  <si>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</si>
  <si>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</si>
  <si>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</si>
  <si>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</si>
  <si>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</si>
  <si>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</si>
  <si>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</si>
  <si>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</si>
  <si>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</si>
  <si>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</si>
  <si>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</si>
  <si>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</si>
  <si>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</si>
  <si>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</si>
  <si>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</si>
  <si>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</si>
  <si>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</si>
  <si>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</si>
  <si>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</si>
  <si>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</si>
  <si>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</si>
  <si>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</si>
  <si>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</si>
  <si>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</si>
  <si>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</si>
  <si>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</si>
  <si>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</si>
  <si>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</si>
  <si>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</si>
  <si>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</si>
  <si>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</si>
  <si>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</si>
  <si>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</si>
  <si>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</si>
  <si>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</si>
  <si>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</si>
  <si>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</si>
  <si>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</si>
  <si>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</si>
  <si>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</si>
  <si>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</si>
  <si>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</si>
  <si>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</si>
  <si>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</si>
  <si>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</si>
  <si>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</si>
  <si>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</si>
  <si>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</si>
  <si>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</si>
  <si>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</si>
  <si>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</si>
  <si>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</si>
  <si>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</si>
  <si>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</si>
  <si>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</si>
  <si>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</si>
  <si>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</si>
  <si>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</si>
  <si>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</si>
  <si>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</si>
  <si>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</si>
  <si>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</si>
  <si>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</si>
  <si>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</si>
  <si>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</si>
  <si>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</si>
  <si>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</si>
  <si>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</si>
  <si>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</si>
  <si>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</si>
  <si>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</si>
  <si>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</si>
  <si>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</si>
  <si>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</si>
  <si>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</si>
  <si>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</si>
  <si>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</si>
  <si>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</si>
  <si>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</si>
  <si>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</si>
  <si>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</si>
  <si>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</si>
  <si>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</si>
  <si>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</si>
  <si>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</si>
  <si>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</si>
  <si>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</si>
  <si>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</si>
  <si>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</si>
  <si>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</si>
  <si>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</si>
  <si>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</si>
  <si>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</si>
  <si>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</si>
  <si>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</si>
  <si>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</si>
  <si>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</si>
  <si>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</si>
  <si>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</si>
  <si>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</si>
  <si>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</si>
  <si>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</si>
  <si>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</si>
  <si>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</si>
  <si>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</si>
  <si>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</si>
  <si>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</si>
  <si>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</si>
  <si>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</si>
  <si>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</si>
  <si>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</si>
  <si>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</si>
  <si>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</si>
  <si>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</si>
  <si>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</si>
  <si>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</si>
  <si>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</si>
  <si>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</si>
  <si>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</si>
  <si>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</si>
  <si>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</si>
  <si>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</si>
  <si>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</si>
  <si>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</si>
  <si>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</si>
  <si>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</si>
  <si>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</si>
  <si>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</si>
  <si>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</si>
  <si>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</si>
  <si>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</si>
  <si>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</si>
  <si>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</si>
  <si>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</si>
  <si>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</si>
  <si>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</si>
  <si>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</si>
  <si>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</si>
  <si>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</si>
  <si>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</si>
  <si>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</si>
  <si>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</si>
  <si>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</si>
  <si>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</si>
  <si>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</si>
  <si>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</si>
  <si>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</si>
  <si>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</si>
  <si>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</si>
  <si>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</si>
  <si>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</si>
  <si>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</si>
  <si>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</si>
  <si>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</si>
  <si>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</si>
  <si>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</si>
  <si>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</si>
  <si>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</si>
  <si>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</si>
  <si>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</si>
  <si>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</si>
  <si>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</si>
  <si>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</si>
  <si>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</si>
  <si>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</si>
  <si>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</si>
  <si>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</si>
  <si>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</si>
  <si>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</si>
  <si>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</si>
  <si>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</si>
  <si>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</si>
  <si>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</si>
  <si>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</si>
  <si>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</si>
  <si>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</si>
  <si>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</si>
  <si>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</si>
  <si>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</si>
  <si>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</si>
  <si>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</si>
  <si>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</si>
  <si>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</si>
  <si>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</si>
  <si>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</si>
  <si>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</si>
  <si>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</si>
  <si>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</si>
  <si>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</si>
  <si>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</si>
  <si>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</si>
  <si>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</si>
  <si>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</si>
  <si>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</si>
  <si>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</si>
  <si>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</si>
  <si>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</si>
  <si>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</si>
  <si>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</si>
  <si>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</si>
  <si>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</si>
  <si>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</si>
  <si>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</si>
  <si>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</si>
  <si>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</si>
  <si>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</si>
  <si>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</si>
  <si>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</si>
  <si>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</si>
  <si>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</si>
  <si>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</si>
  <si>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</si>
  <si>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</si>
  <si>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</si>
  <si>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</si>
  <si>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</si>
  <si>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</si>
  <si>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</si>
  <si>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</si>
  <si>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</si>
  <si>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</si>
  <si>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</si>
  <si>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</si>
  <si>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</si>
  <si>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</si>
  <si>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</si>
  <si>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</si>
  <si>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</si>
  <si>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</si>
  <si>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</si>
  <si>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</si>
  <si>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</si>
  <si>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</si>
  <si>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</si>
  <si>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</si>
  <si>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</si>
  <si>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</si>
  <si>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</si>
  <si>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</si>
  <si>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</si>
  <si>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</si>
  <si>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</si>
  <si>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</si>
  <si>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</si>
  <si>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</si>
  <si>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</si>
  <si>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</si>
  <si>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</si>
  <si>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</si>
  <si>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</si>
  <si>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</si>
  <si>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</si>
  <si>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</si>
  <si>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</si>
  <si>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</si>
  <si>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</si>
  <si>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</si>
  <si>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</si>
  <si>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</si>
  <si>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</si>
  <si>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</si>
  <si>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</si>
  <si>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</si>
  <si>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</si>
  <si>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</si>
  <si>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</si>
  <si>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</si>
  <si>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</si>
  <si>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</si>
  <si>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</si>
  <si>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</si>
  <si>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</si>
  <si>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</si>
  <si>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</si>
  <si>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</si>
  <si>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</si>
  <si>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</si>
  <si>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</si>
  <si>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</si>
  <si>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</si>
  <si>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</si>
  <si>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</si>
  <si>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</si>
  <si>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</si>
  <si>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</si>
  <si>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</si>
  <si>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</si>
  <si>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</si>
  <si>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</si>
  <si>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</si>
  <si>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</si>
  <si>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</si>
  <si>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</si>
  <si>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</si>
  <si>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</si>
  <si>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</si>
  <si>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</si>
  <si>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</si>
  <si>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</si>
  <si>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</si>
  <si>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</si>
  <si>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</si>
  <si>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</si>
  <si>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</si>
  <si>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</si>
  <si>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</si>
  <si>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</si>
  <si>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</si>
  <si>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</si>
  <si>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</si>
  <si>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</si>
  <si>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</si>
  <si>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</si>
  <si>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</si>
  <si>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</si>
  <si>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</si>
  <si>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</si>
  <si>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</si>
  <si>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</si>
  <si>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</si>
  <si>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</si>
  <si>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</si>
  <si>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</si>
  <si>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</si>
  <si>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</si>
  <si>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</si>
  <si>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</si>
  <si>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</si>
  <si>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</si>
  <si>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</si>
  <si>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</si>
  <si>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</si>
  <si>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</si>
  <si>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</si>
  <si>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</si>
  <si>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</si>
  <si>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</si>
  <si>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</si>
  <si>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</si>
  <si>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</si>
  <si>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</si>
  <si>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</si>
  <si>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</si>
  <si>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</si>
  <si>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</si>
  <si>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</si>
  <si>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</si>
  <si>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</si>
  <si>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</si>
  <si>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</si>
  <si>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</si>
  <si>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</si>
  <si>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</si>
  <si>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</si>
  <si>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</si>
  <si>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</si>
  <si>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</si>
  <si>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</si>
  <si>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</si>
  <si>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</si>
  <si>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</si>
  <si>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</si>
  <si>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</si>
  <si>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</si>
  <si>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</si>
  <si>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</si>
  <si>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</si>
  <si>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</si>
  <si>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</si>
  <si>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</si>
  <si>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</si>
  <si>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</si>
  <si>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</si>
  <si>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</si>
  <si>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</si>
  <si>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</si>
  <si>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</si>
  <si>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</si>
  <si>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</si>
  <si>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</si>
  <si>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</si>
  <si>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</si>
  <si>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</si>
  <si>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</si>
  <si>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</si>
  <si>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</si>
  <si>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</si>
  <si>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</si>
  <si>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</si>
  <si>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</si>
  <si>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</si>
  <si>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</si>
  <si>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</si>
  <si>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</si>
  <si>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</si>
  <si>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</si>
  <si>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</si>
  <si>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</si>
  <si>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</si>
  <si>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</si>
  <si>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</si>
  <si>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</si>
  <si>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</si>
  <si>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</si>
  <si>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</si>
  <si>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</si>
  <si>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</si>
  <si>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</si>
  <si>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</si>
  <si>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</si>
  <si>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</si>
  <si>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</si>
  <si>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</si>
  <si>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</si>
  <si>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</si>
  <si>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</si>
  <si>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</si>
  <si>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</si>
  <si>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</si>
  <si>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</si>
  <si>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</si>
  <si>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</si>
  <si>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</si>
  <si>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</si>
  <si>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</si>
  <si>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</si>
  <si>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</si>
  <si>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</si>
  <si>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</si>
  <si>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</si>
  <si>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</si>
  <si>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</si>
  <si>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</si>
  <si>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</si>
  <si>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</si>
  <si>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</si>
  <si>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</si>
  <si>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</si>
  <si>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</si>
  <si>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</si>
  <si>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</si>
  <si>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</si>
  <si>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</si>
  <si>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</si>
  <si>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</si>
  <si>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</si>
  <si>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</si>
  <si>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</si>
  <si>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</si>
  <si>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</si>
  <si>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</si>
  <si>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</si>
  <si>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</si>
  <si>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</si>
  <si>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</si>
  <si>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</si>
  <si>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</si>
  <si>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</si>
  <si>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</si>
  <si>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</si>
  <si>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</si>
  <si>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</si>
  <si>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</si>
  <si>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</si>
  <si>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</si>
  <si>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</si>
  <si>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</si>
  <si>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</si>
  <si>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</si>
  <si>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</si>
  <si>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</si>
  <si>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</si>
  <si>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</si>
  <si>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</si>
  <si>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</si>
  <si>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</si>
  <si>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</si>
  <si>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</si>
  <si>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</si>
  <si>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</si>
  <si>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</si>
  <si>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</si>
  <si>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</si>
  <si>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</si>
  <si>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</si>
  <si>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</si>
  <si>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</si>
  <si>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</si>
  <si>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</si>
  <si>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</si>
  <si>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</si>
  <si>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</si>
  <si>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</si>
  <si>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</si>
  <si>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</si>
  <si>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</si>
  <si>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</si>
  <si>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</si>
  <si>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</si>
  <si>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</si>
  <si>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</si>
  <si>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</si>
  <si>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</si>
  <si>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</si>
  <si>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</si>
  <si>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</si>
  <si>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</si>
  <si>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</si>
  <si>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</si>
  <si>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</si>
  <si>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</si>
  <si>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</si>
  <si>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</si>
  <si>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</si>
  <si>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</si>
  <si>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</si>
  <si>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</si>
  <si>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</si>
  <si>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</si>
  <si>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</si>
  <si>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</si>
  <si>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</si>
  <si>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</si>
  <si>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</si>
  <si>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</si>
  <si>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</si>
  <si>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</si>
  <si>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</si>
  <si>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</si>
  <si>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</si>
  <si>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</si>
  <si>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</si>
  <si>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</si>
  <si>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</si>
  <si>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</si>
  <si>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</si>
  <si>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</si>
  <si>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</si>
  <si>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</si>
  <si>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</si>
  <si>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</si>
  <si>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</si>
  <si>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</si>
  <si>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</si>
  <si>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</si>
  <si>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</si>
  <si>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</si>
  <si>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</si>
  <si>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</si>
  <si>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</si>
  <si>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</si>
  <si>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</si>
  <si>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</si>
  <si>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</si>
  <si>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</si>
  <si>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</si>
  <si>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</si>
  <si>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</si>
  <si>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</si>
  <si>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</si>
  <si>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</si>
  <si>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</si>
  <si>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</si>
  <si>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</si>
  <si>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</si>
  <si>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</si>
  <si>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</si>
  <si>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</si>
  <si>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</si>
  <si>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</si>
  <si>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</si>
  <si>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</si>
  <si>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</si>
  <si>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</si>
  <si>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</si>
  <si>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</si>
  <si>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</si>
  <si>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</si>
  <si>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</si>
  <si>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</si>
  <si>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</si>
  <si>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</si>
  <si>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</si>
  <si>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</si>
  <si>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</si>
  <si>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</si>
  <si>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</si>
  <si>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</si>
  <si>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</si>
  <si>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</si>
  <si>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</si>
  <si>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</si>
  <si>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</si>
  <si>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</si>
  <si>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</si>
  <si>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</si>
  <si>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</si>
  <si>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</si>
  <si>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</si>
  <si>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</si>
  <si>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</si>
  <si>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</si>
  <si>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</si>
  <si>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</si>
  <si>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</si>
  <si>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</si>
  <si>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</si>
  <si>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</si>
  <si>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</si>
  <si>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</si>
  <si>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</si>
  <si>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</si>
  <si>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</si>
  <si>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</si>
  <si>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</si>
  <si>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</si>
  <si>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</si>
  <si>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</si>
  <si>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</si>
  <si>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</si>
  <si>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</si>
  <si>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</si>
  <si>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</si>
  <si>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</si>
  <si>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</si>
  <si>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</si>
  <si>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</si>
  <si>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</si>
  <si>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</si>
  <si>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</si>
  <si>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</si>
  <si>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</si>
  <si>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</si>
  <si>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</si>
  <si>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</si>
  <si>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</si>
  <si>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</si>
  <si>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</si>
  <si>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</si>
  <si>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</si>
  <si>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</si>
  <si>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</si>
  <si>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</si>
  <si>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</si>
  <si>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</si>
  <si>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</si>
  <si>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</si>
  <si>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</si>
  <si>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</si>
  <si>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</si>
  <si>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</si>
  <si>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</si>
  <si>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</si>
  <si>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</si>
  <si>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</si>
  <si>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</si>
  <si>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</si>
  <si>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</si>
  <si>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</si>
  <si>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</si>
  <si>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</si>
  <si>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</si>
  <si>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</si>
  <si>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</si>
  <si>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</si>
  <si>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</si>
  <si>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</si>
  <si>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</si>
  <si>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</si>
  <si>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</si>
  <si>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</si>
  <si>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</si>
  <si>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</si>
  <si>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</si>
  <si>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</si>
  <si>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</si>
  <si>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</si>
  <si>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</si>
  <si>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</si>
  <si>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</si>
  <si>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</si>
  <si>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</si>
  <si>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</si>
  <si>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</si>
  <si>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</si>
  <si>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</si>
  <si>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</si>
  <si>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</si>
  <si>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</si>
  <si>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</si>
  <si>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</si>
  <si>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</si>
  <si>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</si>
  <si>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</si>
  <si>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</si>
  <si>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</si>
  <si>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</si>
  <si>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</si>
  <si>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</si>
  <si>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</si>
  <si>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</si>
  <si>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</si>
  <si>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</si>
  <si>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</si>
  <si>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</si>
  <si>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</si>
  <si>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</si>
  <si>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</si>
  <si>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</si>
  <si>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</si>
  <si>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</si>
  <si>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</si>
  <si>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</si>
  <si>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</si>
  <si>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</si>
  <si>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</si>
  <si>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</si>
  <si>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</si>
  <si>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</si>
  <si>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</si>
  <si>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</si>
  <si>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</si>
  <si>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</si>
  <si>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</si>
  <si>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</si>
  <si>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</si>
  <si>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</si>
  <si>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</si>
  <si>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</si>
  <si>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</si>
  <si>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</si>
  <si>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</si>
  <si>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</si>
  <si>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</si>
  <si>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</si>
  <si>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</si>
  <si>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</si>
  <si>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</si>
  <si>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</si>
  <si>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</si>
  <si>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</si>
  <si>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</si>
  <si>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</si>
  <si>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</si>
  <si>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</si>
  <si>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</si>
  <si>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</si>
  <si>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</si>
  <si>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</si>
  <si>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</si>
  <si>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</si>
  <si>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</si>
  <si>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</si>
  <si>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</si>
  <si>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</si>
  <si>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</si>
  <si>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</si>
  <si>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</si>
  <si>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</si>
  <si>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</si>
  <si>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</si>
  <si>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</si>
  <si>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</si>
  <si>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</si>
  <si>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</si>
  <si>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</si>
  <si>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</si>
  <si>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</si>
  <si>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</si>
  <si>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</si>
  <si>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</si>
  <si>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</si>
  <si>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</si>
  <si>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</si>
  <si>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</si>
  <si>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</si>
  <si>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</si>
  <si>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</si>
  <si>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</si>
  <si>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</si>
  <si>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</si>
  <si>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</si>
  <si>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</si>
  <si>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</si>
  <si>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</si>
  <si>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</si>
  <si>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</si>
  <si>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</si>
  <si>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</si>
  <si>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</si>
  <si>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</si>
  <si>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</si>
  <si>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</si>
  <si>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</si>
  <si>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</si>
  <si>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</si>
  <si>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</si>
  <si>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</si>
  <si>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</si>
  <si>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</si>
  <si>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</si>
  <si>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</si>
  <si>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</si>
  <si>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</si>
  <si>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</si>
  <si>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</si>
  <si>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</si>
  <si>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</si>
  <si>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</si>
  <si>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</si>
  <si>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</si>
  <si>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</si>
  <si>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</si>
  <si>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</si>
  <si>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</si>
  <si>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</si>
  <si>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</si>
  <si>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</si>
  <si>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</si>
  <si>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</si>
  <si>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</si>
  <si>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</si>
  <si>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</si>
  <si>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</si>
  <si>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</si>
  <si>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</si>
  <si>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</si>
  <si>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</si>
  <si>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</si>
  <si>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</si>
  <si>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</si>
  <si>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</si>
  <si>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</si>
  <si>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</si>
  <si>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</si>
  <si>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</si>
  <si>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</si>
  <si>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</si>
  <si>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</si>
  <si>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</si>
  <si>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</si>
  <si>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</si>
  <si>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</si>
  <si>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</si>
  <si>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</si>
  <si>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</si>
  <si>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</si>
  <si>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</si>
  <si>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</si>
  <si>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</si>
  <si>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</si>
  <si>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</si>
  <si>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</si>
  <si>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</si>
  <si>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</si>
  <si>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</si>
  <si>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</si>
  <si>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</si>
  <si>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</si>
  <si>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</si>
  <si>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</si>
  <si>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</si>
  <si>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</si>
  <si>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</si>
  <si>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</si>
  <si>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</si>
  <si>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</si>
  <si>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</si>
  <si>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</si>
  <si>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</si>
  <si>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</si>
  <si>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</si>
  <si>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</si>
  <si>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</si>
  <si>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</si>
  <si>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</si>
  <si>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</si>
  <si>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</si>
  <si>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</si>
  <si>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</si>
  <si>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</si>
  <si>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</si>
  <si>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</si>
  <si>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</si>
  <si>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</si>
  <si>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</si>
  <si>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</si>
  <si>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</si>
  <si>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</si>
  <si>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</si>
  <si>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</si>
  <si>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</si>
  <si>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</si>
  <si>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</si>
  <si>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</si>
  <si>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</si>
  <si>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</si>
  <si>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</si>
  <si>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</si>
  <si>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</si>
  <si>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</si>
  <si>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</si>
  <si>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</si>
  <si>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</si>
  <si>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</si>
  <si>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</si>
  <si>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</si>
  <si>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</si>
  <si>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</si>
  <si>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</si>
  <si>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</si>
  <si>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</si>
  <si>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</si>
  <si>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</si>
  <si>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</si>
  <si>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</si>
  <si>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</si>
  <si>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</si>
  <si>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</si>
  <si>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</si>
  <si>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</si>
  <si>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</si>
  <si>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</si>
  <si>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</si>
  <si>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</si>
  <si>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</si>
  <si>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</si>
  <si>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</si>
  <si>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</si>
  <si>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</si>
  <si>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</si>
  <si>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</si>
  <si>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</si>
  <si>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</si>
  <si>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</si>
  <si>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</si>
  <si>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</si>
  <si>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</si>
  <si>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</si>
  <si>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</si>
  <si>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</si>
  <si>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</si>
  <si>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</si>
  <si>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</si>
  <si>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</si>
  <si>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</si>
  <si>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</si>
  <si>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</si>
  <si>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</si>
  <si>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</si>
  <si>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</si>
  <si>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</si>
  <si>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</si>
  <si>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</si>
  <si>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</si>
  <si>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</si>
  <si>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</si>
  <si>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</si>
  <si>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</si>
  <si>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</si>
  <si>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</si>
  <si>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</si>
  <si>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</si>
  <si>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</si>
  <si>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</si>
  <si>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</si>
  <si>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</si>
  <si>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</si>
  <si>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</si>
  <si>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</si>
  <si>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</si>
  <si>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</si>
  <si>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</si>
  <si>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</si>
  <si>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</si>
  <si>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</si>
  <si>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</si>
  <si>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</si>
  <si>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</si>
  <si>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</si>
  <si>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</si>
  <si>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</si>
  <si>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</si>
  <si>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</si>
  <si>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</si>
  <si>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</si>
  <si>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</si>
  <si>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</si>
  <si>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</si>
  <si>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</si>
  <si>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</si>
  <si>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</si>
  <si>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</si>
  <si>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</si>
  <si>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</si>
  <si>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</si>
  <si>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</si>
  <si>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</si>
  <si>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</si>
  <si>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</si>
  <si>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</si>
  <si>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</si>
  <si>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</si>
  <si>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</si>
  <si>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</si>
  <si>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</si>
  <si>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</si>
  <si>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</si>
  <si>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</si>
  <si>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</si>
  <si>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</si>
  <si>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</si>
  <si>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</si>
  <si>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</si>
  <si>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</si>
  <si>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</si>
  <si>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</si>
  <si>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</si>
  <si>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</si>
  <si>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</si>
  <si>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</si>
  <si>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</si>
  <si>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</si>
  <si>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</si>
  <si>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</si>
  <si>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</si>
  <si>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</si>
  <si>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</si>
  <si>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</si>
  <si>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</si>
  <si>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</si>
  <si>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</si>
  <si>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</si>
  <si>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</si>
  <si>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</si>
  <si>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</si>
  <si>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</si>
  <si>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</si>
  <si>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</si>
  <si>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</si>
  <si>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</si>
  <si>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</si>
  <si>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</si>
  <si>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</si>
  <si>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</si>
  <si>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</si>
  <si>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</si>
  <si>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</si>
  <si>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</si>
  <si>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</si>
  <si>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</si>
  <si>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</si>
  <si>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</si>
  <si>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</si>
  <si>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</si>
  <si>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</si>
  <si>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</si>
  <si>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</si>
  <si>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</si>
  <si>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</si>
  <si>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</si>
  <si>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</si>
  <si>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</si>
  <si>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</si>
  <si>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</si>
  <si>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</si>
  <si>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</si>
  <si>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</si>
  <si>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</si>
  <si>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</si>
  <si>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</si>
  <si>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</si>
  <si>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</si>
  <si>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</si>
  <si>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</si>
  <si>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</si>
  <si>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</si>
  <si>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</si>
  <si>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</si>
  <si>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</si>
  <si>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</si>
  <si>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</si>
  <si>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</si>
  <si>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</si>
  <si>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</si>
  <si>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</si>
  <si>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</si>
  <si>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</si>
  <si>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</si>
  <si>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</si>
  <si>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</si>
  <si>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</si>
  <si>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</si>
  <si>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</si>
  <si>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</si>
  <si>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</si>
  <si>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</si>
  <si>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</si>
  <si>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</si>
  <si>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</si>
  <si>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</si>
  <si>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</si>
  <si>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</si>
  <si>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</si>
  <si>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</si>
  <si>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</si>
  <si>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</si>
  <si>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</si>
  <si>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</si>
  <si>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</si>
  <si>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</si>
  <si>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</si>
  <si>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</si>
  <si>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</si>
  <si>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</si>
  <si>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</si>
  <si>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</si>
  <si>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</si>
  <si>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</si>
  <si>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</si>
  <si>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</si>
  <si>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</si>
  <si>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</si>
  <si>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</si>
  <si>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</si>
  <si>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</si>
  <si>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</si>
  <si>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</si>
  <si>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</si>
  <si>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</si>
  <si>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</si>
  <si>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</si>
  <si>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</si>
  <si>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</si>
  <si>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</si>
  <si>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</si>
  <si>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</si>
  <si>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</si>
  <si>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</si>
  <si>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</si>
  <si>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</si>
  <si>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</si>
  <si>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</si>
  <si>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</si>
  <si>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</si>
  <si>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</si>
  <si>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</si>
  <si>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</si>
  <si>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</si>
  <si>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</si>
  <si>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</si>
  <si>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</si>
  <si>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</si>
  <si>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</si>
  <si>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</si>
  <si>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</si>
  <si>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</si>
  <si>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</si>
  <si>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</si>
  <si>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</si>
  <si>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</si>
  <si>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</si>
  <si>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</si>
  <si>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</si>
  <si>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</si>
  <si>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</si>
  <si>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</si>
  <si>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</si>
  <si>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</si>
  <si>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</si>
  <si>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</si>
  <si>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</si>
  <si>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</si>
  <si>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</si>
  <si>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</si>
  <si>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</si>
  <si>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</si>
  <si>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</si>
  <si>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</si>
  <si>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</si>
  <si>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</si>
  <si>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</si>
  <si>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</si>
  <si>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</si>
  <si>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</si>
  <si>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</si>
  <si>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</si>
  <si>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</si>
  <si>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</si>
  <si>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</si>
  <si>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</si>
  <si>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</si>
  <si>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</si>
  <si>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</si>
  <si>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</si>
  <si>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</si>
  <si>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</si>
  <si>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</si>
  <si>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</si>
  <si>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</si>
  <si>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</si>
  <si>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</si>
  <si>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</si>
  <si>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</si>
  <si>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</si>
  <si>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</si>
  <si>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</si>
  <si>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</si>
  <si>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</si>
  <si>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</si>
  <si>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</si>
  <si>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</si>
  <si>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</si>
  <si>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</si>
  <si>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</si>
  <si>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</si>
  <si>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</si>
  <si>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</si>
  <si>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</si>
  <si>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</si>
  <si>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</si>
  <si>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</si>
  <si>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</si>
  <si>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</si>
  <si>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</si>
  <si>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</si>
  <si>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</si>
  <si>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</si>
  <si>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</si>
  <si>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</si>
  <si>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</si>
  <si>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</si>
  <si>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</si>
  <si>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</si>
  <si>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</si>
  <si>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</si>
  <si>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</si>
  <si>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</si>
  <si>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</si>
  <si>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</si>
  <si>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</si>
  <si>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</si>
  <si>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</si>
  <si>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</si>
  <si>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</si>
  <si>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</si>
  <si>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</si>
  <si>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</si>
  <si>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</si>
  <si>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</si>
  <si>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</si>
  <si>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</si>
  <si>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</si>
  <si>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</si>
  <si>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</si>
  <si>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</si>
  <si>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</si>
  <si>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</si>
  <si>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</si>
  <si>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</si>
  <si>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</si>
  <si>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</si>
  <si>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</si>
  <si>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</si>
  <si>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</si>
  <si>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</si>
  <si>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</si>
  <si>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</si>
  <si>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</si>
  <si>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</si>
  <si>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</si>
  <si>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</si>
  <si>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</si>
  <si>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</si>
  <si>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</si>
  <si>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</si>
  <si>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</si>
  <si>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</si>
  <si>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</si>
  <si>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</si>
  <si>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</si>
  <si>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</si>
  <si>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</si>
  <si>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</si>
  <si>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</si>
  <si>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</si>
  <si>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</si>
  <si>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</si>
  <si>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</si>
  <si>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</si>
  <si>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</si>
  <si>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</si>
  <si>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</si>
  <si>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</si>
  <si>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</si>
  <si>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</si>
  <si>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</si>
  <si>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</si>
  <si>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</si>
  <si>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</si>
  <si>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</si>
  <si>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</si>
  <si>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</si>
  <si>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</si>
  <si>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</si>
  <si>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</si>
  <si>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</si>
  <si>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</si>
  <si>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</si>
  <si>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</si>
  <si>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</si>
  <si>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</si>
  <si>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</si>
  <si>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</si>
  <si>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</si>
  <si>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</si>
  <si>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</si>
  <si>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</si>
  <si>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</si>
  <si>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</si>
  <si>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</si>
  <si>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</si>
  <si>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</si>
  <si>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</si>
  <si>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</si>
  <si>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</si>
  <si>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</si>
  <si>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</si>
  <si>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</si>
  <si>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</si>
  <si>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</si>
  <si>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</si>
  <si>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</si>
  <si>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</si>
  <si>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</si>
  <si>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</si>
  <si>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</si>
  <si>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</si>
  <si>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</si>
  <si>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</si>
  <si>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</si>
  <si>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</si>
  <si>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</si>
  <si>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</si>
  <si>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</si>
  <si>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</si>
  <si>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</si>
  <si>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</si>
  <si>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</si>
  <si>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</si>
  <si>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</si>
  <si>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</si>
  <si>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</si>
  <si>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</si>
  <si>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</si>
  <si>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</si>
  <si>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</si>
  <si>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</si>
  <si>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</si>
  <si>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</si>
  <si>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</si>
  <si>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</si>
  <si>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</si>
  <si>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</si>
  <si>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</si>
  <si>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</si>
  <si>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</si>
  <si>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</si>
  <si>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</si>
  <si>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</si>
  <si>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</si>
  <si>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</si>
  <si>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</si>
  <si>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</si>
  <si>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</si>
  <si>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</si>
  <si>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</si>
  <si>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</si>
  <si>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</si>
  <si>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</si>
  <si>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</si>
  <si>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</si>
  <si>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</si>
  <si>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</si>
  <si>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</si>
  <si>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</si>
  <si>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</si>
  <si>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</si>
  <si>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</si>
  <si>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</si>
  <si>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</si>
  <si>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</si>
  <si>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</si>
  <si>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</si>
  <si>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</si>
  <si>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</si>
  <si>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</si>
  <si>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</si>
  <si>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</si>
  <si>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</si>
  <si>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</si>
  <si>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</si>
  <si>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</si>
  <si>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</si>
  <si>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</si>
  <si>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</si>
  <si>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</si>
  <si>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</si>
  <si>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</si>
  <si>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</si>
  <si>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</si>
  <si>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</si>
  <si>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</si>
  <si>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</si>
  <si>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</si>
  <si>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</si>
  <si>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</si>
  <si>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</si>
  <si>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</si>
  <si>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</si>
  <si>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</si>
  <si>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</si>
  <si>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</si>
  <si>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</si>
  <si>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</si>
  <si>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</si>
  <si>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</si>
  <si>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</si>
  <si>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</si>
  <si>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</si>
  <si>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</si>
  <si>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</si>
  <si>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</si>
  <si>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</si>
  <si>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</si>
  <si>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</si>
  <si>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</si>
  <si>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</si>
  <si>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</si>
  <si>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</si>
  <si>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</si>
  <si>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</si>
  <si>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</si>
  <si>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</si>
  <si>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</si>
  <si>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</si>
  <si>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</si>
  <si>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</si>
  <si>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</si>
  <si>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</si>
  <si>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</si>
  <si>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</si>
  <si>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</si>
  <si>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</si>
  <si>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</si>
  <si>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</si>
  <si>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</si>
  <si>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</si>
  <si>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</si>
  <si>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</si>
  <si>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</si>
  <si>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</si>
  <si>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</si>
  <si>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</si>
  <si>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</si>
  <si>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</si>
  <si>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</si>
  <si>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</si>
  <si>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</si>
  <si>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</si>
  <si>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</si>
  <si>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</si>
  <si>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</si>
  <si>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</si>
  <si>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</si>
  <si>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</si>
  <si>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</si>
  <si>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</si>
  <si>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</si>
  <si>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</si>
  <si>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</si>
  <si>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</si>
  <si>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</si>
  <si>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</si>
  <si>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</si>
  <si>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</si>
  <si>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</si>
  <si>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</si>
  <si>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</si>
  <si>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</si>
  <si>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</si>
  <si>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</si>
  <si>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</si>
  <si>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</si>
  <si>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</si>
  <si>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</si>
  <si>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</si>
  <si>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</si>
  <si>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</si>
  <si>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</si>
  <si>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</si>
  <si>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</si>
  <si>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</si>
  <si>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</si>
  <si>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</si>
  <si>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</si>
  <si>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</si>
  <si>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</si>
  <si>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</si>
  <si>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</si>
  <si>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</si>
  <si>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</si>
  <si>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</si>
  <si>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</si>
  <si>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</si>
  <si>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</si>
  <si>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</si>
  <si>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</si>
  <si>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</si>
  <si>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</si>
  <si>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</si>
  <si>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</si>
  <si>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</si>
  <si>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</si>
  <si>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</si>
  <si>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</si>
  <si>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</si>
  <si>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</si>
  <si>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</si>
  <si>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</si>
  <si>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</si>
  <si>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</si>
  <si>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</si>
  <si>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</si>
  <si>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</si>
  <si>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</si>
  <si>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</si>
  <si>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</si>
  <si>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</si>
  <si>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</si>
  <si>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</si>
  <si>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</si>
  <si>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</si>
  <si>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</si>
  <si>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</si>
  <si>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</si>
  <si>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</si>
  <si>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</si>
  <si>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</si>
  <si>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</si>
  <si>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</si>
  <si>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</si>
  <si>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</si>
  <si>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</si>
  <si>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</si>
  <si>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</si>
  <si>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</si>
  <si>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</si>
  <si>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</si>
  <si>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</si>
  <si>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</si>
  <si>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</si>
  <si>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</si>
  <si>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</si>
  <si>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</si>
  <si>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</si>
  <si>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</si>
  <si>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</si>
  <si>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</si>
  <si>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</si>
  <si>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</si>
  <si>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</si>
  <si>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</si>
  <si>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</si>
  <si>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</si>
  <si>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</si>
  <si>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</si>
  <si>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</si>
  <si>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</si>
  <si>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</si>
  <si>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</si>
  <si>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</si>
  <si>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</si>
  <si>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</si>
  <si>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</si>
  <si>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</si>
  <si>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</si>
  <si>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</si>
  <si>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</si>
  <si>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</si>
  <si>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</si>
  <si>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</si>
  <si>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</si>
  <si>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</si>
  <si>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</si>
  <si>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</si>
  <si>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</si>
  <si>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</si>
  <si>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</si>
  <si>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</si>
  <si>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</si>
  <si>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</si>
  <si>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</si>
  <si>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</si>
  <si>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</si>
  <si>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</si>
  <si>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</si>
  <si>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</si>
  <si>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</si>
  <si>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</si>
  <si>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</si>
  <si>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</si>
  <si>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</si>
  <si>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</si>
  <si>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</si>
  <si>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</si>
  <si>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</si>
  <si>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</si>
  <si>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</si>
  <si>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</si>
  <si>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</si>
  <si>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</si>
  <si>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</si>
  <si>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</si>
  <si>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</si>
  <si>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</si>
  <si>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</si>
  <si>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</si>
  <si>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</si>
  <si>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</si>
  <si>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</si>
  <si>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</si>
  <si>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</si>
  <si>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</si>
  <si>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</si>
  <si>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</si>
  <si>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</si>
  <si>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</si>
  <si>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</si>
  <si>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</si>
  <si>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</si>
  <si>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</si>
  <si>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</si>
  <si>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</si>
  <si>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</si>
  <si>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</si>
  <si>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</si>
  <si>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</si>
  <si>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</si>
  <si>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</si>
  <si>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</si>
  <si>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</si>
  <si>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</si>
  <si>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</si>
  <si>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</si>
  <si>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</si>
  <si>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</si>
  <si>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</si>
  <si>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</si>
  <si>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</si>
  <si>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</si>
  <si>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</si>
  <si>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</si>
  <si>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</si>
  <si>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</si>
  <si>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</si>
  <si>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</si>
  <si>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</si>
  <si>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</si>
  <si>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</si>
  <si>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</si>
  <si>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</si>
  <si>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</si>
  <si>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</si>
  <si>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</si>
  <si>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</si>
  <si>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</si>
  <si>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</si>
  <si>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</si>
  <si>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</si>
  <si>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</si>
  <si>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</si>
  <si>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</si>
  <si>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</si>
  <si>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</si>
  <si>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</si>
  <si>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</si>
  <si>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</si>
  <si>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</si>
  <si>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</si>
  <si>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</si>
  <si>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</si>
  <si>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</si>
  <si>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</si>
  <si>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</si>
  <si>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</si>
  <si>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</si>
  <si>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</si>
  <si>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</si>
  <si>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</si>
  <si>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</si>
  <si>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</si>
  <si>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</si>
  <si>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</si>
  <si>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</si>
  <si>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</si>
  <si>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</si>
  <si>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</si>
  <si>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</si>
  <si>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</si>
  <si>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</si>
  <si>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</si>
  <si>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</si>
  <si>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</si>
  <si>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</si>
  <si>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</si>
  <si>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</si>
  <si>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</si>
  <si>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</si>
  <si>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</si>
  <si>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</si>
  <si>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</si>
  <si>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</si>
  <si>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</si>
  <si>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</si>
  <si>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</si>
  <si>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</si>
  <si>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</si>
  <si>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</si>
  <si>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</si>
  <si>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</si>
  <si>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</si>
  <si>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</si>
  <si>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</si>
  <si>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</si>
  <si>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</si>
  <si>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</si>
  <si>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</si>
  <si>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</si>
  <si>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</si>
  <si>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</si>
  <si>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</si>
  <si>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</si>
  <si>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</si>
  <si>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</si>
  <si>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</si>
  <si>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</si>
  <si>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</si>
  <si>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</si>
  <si>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</si>
  <si>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</si>
  <si>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</si>
  <si>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</si>
  <si>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</si>
  <si>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</si>
  <si>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</si>
  <si>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</si>
  <si>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</si>
  <si>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</si>
  <si>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</si>
  <si>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</si>
  <si>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</si>
  <si>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</si>
  <si>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</si>
  <si>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</si>
  <si>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</si>
  <si>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</si>
  <si>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</si>
  <si>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</si>
  <si>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</si>
  <si>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</si>
  <si>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</si>
  <si>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</si>
  <si>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</si>
  <si>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</si>
  <si>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</si>
  <si>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</si>
  <si>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</si>
  <si>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</si>
  <si>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</si>
  <si>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</si>
  <si>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</si>
  <si>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</si>
  <si>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</si>
  <si>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</si>
  <si>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</si>
  <si>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</si>
  <si>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</si>
  <si>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</si>
  <si>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</si>
  <si>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</si>
  <si>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</si>
  <si>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</si>
  <si>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</si>
  <si>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</si>
  <si>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</si>
  <si>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</si>
  <si>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</si>
  <si>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</si>
  <si>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</si>
  <si>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</si>
  <si>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</si>
  <si>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</si>
  <si>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</si>
  <si>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</si>
  <si>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</si>
  <si>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</si>
  <si>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</si>
  <si>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</si>
  <si>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</si>
  <si>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</si>
  <si>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</si>
  <si>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</si>
  <si>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</si>
  <si>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</si>
  <si>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</si>
  <si>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</si>
  <si>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</si>
  <si>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</si>
  <si>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</si>
  <si>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</si>
  <si>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</si>
  <si>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</si>
  <si>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</si>
  <si>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</si>
  <si>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</si>
  <si>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</si>
  <si>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</si>
  <si>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</si>
  <si>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</si>
  <si>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</si>
  <si>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</si>
  <si>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</si>
  <si>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</si>
  <si>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</si>
  <si>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</si>
  <si>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</si>
  <si>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</si>
  <si>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</si>
  <si>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</si>
  <si>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</si>
  <si>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</si>
  <si>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</si>
  <si>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</si>
  <si>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</si>
  <si>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</si>
  <si>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</si>
  <si>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</si>
  <si>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</si>
  <si>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</si>
  <si>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</si>
  <si>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</si>
  <si>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</si>
  <si>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</si>
  <si>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</si>
  <si>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</si>
  <si>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</si>
  <si>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</si>
  <si>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</si>
  <si>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</si>
  <si>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</si>
  <si>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</si>
  <si>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</si>
  <si>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</si>
  <si>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</si>
  <si>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</si>
  <si>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</si>
  <si>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</si>
  <si>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</si>
  <si>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</si>
  <si>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</si>
  <si>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</si>
  <si>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</si>
  <si>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</si>
  <si>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</si>
  <si>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</si>
  <si>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</si>
  <si>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</si>
  <si>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</si>
  <si>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</si>
  <si>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</si>
  <si>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</si>
  <si>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</si>
  <si>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</si>
  <si>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</si>
  <si>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</si>
  <si>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</si>
  <si>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</si>
  <si>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</si>
  <si>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</si>
  <si>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</si>
  <si>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</si>
  <si>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</si>
  <si>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</si>
  <si>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</si>
  <si>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</si>
  <si>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</si>
  <si>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</si>
  <si>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</si>
  <si>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</si>
  <si>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</si>
  <si>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</si>
  <si>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</si>
  <si>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</si>
  <si>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</si>
  <si>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</si>
  <si>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</si>
  <si>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</si>
  <si>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</si>
  <si>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</si>
  <si>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</si>
  <si>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</si>
  <si>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</si>
  <si>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</si>
  <si>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</si>
  <si>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</si>
  <si>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</si>
  <si>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</si>
  <si>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</si>
  <si>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</si>
  <si>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</si>
  <si>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</si>
  <si>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</si>
  <si>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</si>
  <si>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</si>
  <si>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</si>
  <si>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</si>
  <si>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</si>
  <si>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</si>
  <si>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</si>
  <si>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</si>
  <si>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</si>
  <si>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</si>
  <si>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</si>
  <si>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</si>
  <si>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</si>
  <si>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</si>
  <si>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</si>
  <si>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</si>
  <si>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</si>
  <si>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</si>
  <si>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</si>
  <si>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</si>
  <si>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</si>
  <si>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</si>
  <si>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</si>
  <si>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</si>
  <si>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</si>
  <si>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</si>
  <si>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</si>
  <si>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</si>
  <si>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</si>
  <si>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</si>
  <si>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</si>
  <si>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</si>
  <si>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</si>
  <si>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</si>
  <si>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</si>
  <si>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</si>
  <si>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</si>
  <si>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</si>
  <si>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</si>
  <si>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</si>
  <si>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</si>
  <si>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</si>
  <si>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</si>
  <si>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</si>
  <si>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</si>
  <si>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</si>
  <si>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</si>
  <si>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</si>
  <si>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</si>
  <si>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</si>
  <si>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</si>
  <si>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</si>
  <si>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</si>
  <si>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</si>
  <si>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</si>
  <si>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</si>
  <si>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</si>
  <si>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</si>
  <si>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</si>
  <si>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</si>
  <si>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</si>
  <si>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</si>
  <si>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</si>
  <si>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</si>
  <si>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</si>
  <si>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</si>
  <si>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</si>
  <si>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</si>
  <si>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</si>
  <si>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</si>
  <si>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</si>
  <si>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</si>
  <si>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</si>
  <si>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</si>
  <si>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</si>
  <si>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</si>
  <si>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</si>
  <si>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</si>
  <si>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</si>
  <si>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</si>
  <si>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</si>
  <si>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</si>
  <si>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</si>
  <si>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</si>
  <si>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</si>
  <si>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</si>
  <si>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</si>
  <si>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</si>
  <si>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</si>
  <si>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</si>
  <si>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</si>
  <si>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</si>
  <si>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</si>
  <si>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</si>
  <si>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</si>
  <si>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</si>
  <si>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</si>
  <si>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</si>
  <si>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</si>
  <si>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</si>
  <si>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</si>
  <si>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</si>
  <si>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</si>
  <si>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</si>
  <si>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</si>
  <si>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</si>
  <si>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</si>
  <si>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</si>
  <si>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</si>
  <si>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</si>
  <si>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</si>
  <si>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</si>
  <si>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</si>
  <si>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</si>
  <si>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</si>
  <si>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</si>
  <si>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</si>
  <si>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</si>
  <si>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</si>
  <si>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</si>
  <si>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</si>
  <si>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</si>
  <si>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</si>
  <si>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</si>
  <si>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</si>
  <si>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</si>
  <si>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</si>
  <si>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</si>
  <si>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</si>
  <si>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</si>
  <si>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</si>
  <si>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</si>
  <si>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</si>
  <si>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</si>
  <si>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</si>
  <si>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</si>
  <si>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</si>
  <si>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</si>
  <si>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</si>
  <si>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</si>
  <si>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</si>
  <si>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</si>
  <si>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</si>
  <si>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</si>
  <si>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</si>
  <si>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</si>
  <si>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</si>
  <si>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</si>
  <si>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</si>
  <si>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</si>
  <si>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</si>
  <si>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</si>
  <si>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</si>
  <si>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</si>
  <si>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</si>
  <si>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</si>
  <si>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</si>
  <si>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</si>
  <si>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</si>
  <si>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</si>
  <si>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</si>
  <si>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</si>
  <si>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</si>
  <si>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</si>
  <si>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</si>
  <si>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</si>
  <si>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</si>
  <si>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</si>
  <si>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</si>
  <si>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</si>
  <si>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</si>
  <si>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</si>
  <si>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</si>
  <si>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</si>
  <si>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</si>
  <si>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</si>
  <si>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</si>
  <si>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</si>
  <si>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</si>
  <si>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</si>
  <si>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</si>
  <si>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</si>
  <si>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</si>
  <si>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</si>
  <si>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</si>
  <si>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</si>
  <si>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</si>
  <si>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</si>
  <si>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</si>
  <si>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</si>
  <si>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</si>
  <si>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</si>
  <si>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</si>
  <si>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</si>
  <si>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</si>
  <si>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</si>
  <si>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</si>
  <si>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</si>
  <si>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</si>
  <si>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</si>
  <si>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</si>
  <si>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</si>
  <si>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</si>
  <si>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</si>
  <si>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</si>
  <si>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</si>
  <si>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</si>
  <si>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</si>
  <si>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</si>
  <si>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</si>
  <si>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</si>
  <si>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</si>
  <si>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</si>
  <si>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</si>
  <si>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</si>
  <si>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</si>
  <si>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</si>
  <si>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</si>
  <si>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</si>
  <si>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</si>
  <si>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</si>
  <si>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</si>
  <si>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</si>
  <si>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</si>
  <si>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</si>
  <si>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</si>
  <si>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</si>
  <si>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</si>
  <si>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</si>
  <si>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</si>
  <si>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</si>
  <si>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</si>
  <si>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</si>
  <si>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</si>
  <si>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</si>
  <si>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</si>
  <si>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</si>
  <si>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</si>
  <si>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</si>
  <si>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</si>
  <si>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</si>
  <si>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</si>
  <si>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</si>
  <si>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</si>
  <si>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</si>
  <si>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</si>
  <si>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</si>
  <si>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</si>
  <si>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</si>
  <si>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</si>
  <si>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</si>
  <si>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</si>
  <si>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</si>
  <si>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</si>
  <si>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</si>
  <si>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</si>
  <si>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</si>
  <si>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</si>
  <si>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</si>
  <si>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</si>
  <si>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</si>
  <si>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</si>
  <si>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</si>
  <si>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</si>
  <si>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</si>
  <si>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</si>
  <si>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</si>
  <si>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</si>
  <si>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</si>
  <si>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</si>
  <si>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</si>
  <si>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</si>
  <si>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</si>
  <si>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</si>
  <si>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</si>
  <si>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</si>
  <si>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</si>
  <si>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</si>
  <si>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</si>
  <si>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</si>
  <si>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</si>
  <si>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</si>
  <si>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</si>
  <si>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</si>
  <si>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</si>
  <si>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</si>
  <si>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</si>
  <si>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</si>
  <si>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</si>
  <si>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</si>
  <si>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</si>
  <si>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</si>
  <si>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</si>
  <si>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</si>
  <si>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</si>
  <si>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</si>
  <si>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</si>
  <si>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</si>
  <si>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</si>
  <si>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</si>
  <si>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</si>
  <si>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</si>
  <si>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</si>
  <si>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</si>
  <si>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</si>
  <si>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</si>
  <si>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</si>
  <si>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</si>
  <si>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</si>
  <si>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</si>
  <si>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</si>
  <si>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</si>
  <si>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</si>
  <si>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</si>
  <si>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</si>
  <si>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</si>
  <si>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</si>
  <si>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</si>
  <si>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</si>
  <si>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</si>
  <si>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</si>
  <si>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</si>
  <si>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</si>
  <si>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</si>
  <si>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</si>
  <si>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</si>
  <si>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</si>
  <si>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</si>
  <si>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</si>
  <si>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</si>
  <si>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</si>
  <si>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</si>
  <si>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</si>
  <si>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</si>
  <si>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</si>
  <si>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</si>
  <si>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</si>
  <si>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</si>
  <si>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</si>
  <si>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</si>
  <si>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</si>
  <si>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</si>
  <si>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</si>
  <si>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</si>
  <si>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</si>
  <si>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</si>
  <si>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</si>
  <si>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</si>
  <si>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</si>
  <si>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</si>
  <si>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</si>
  <si>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</si>
  <si>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</si>
  <si>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</si>
  <si>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</si>
  <si>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</si>
  <si>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</si>
  <si>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</si>
  <si>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</si>
  <si>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</si>
  <si>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</si>
  <si>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</si>
  <si>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</si>
  <si>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</si>
  <si>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</si>
  <si>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</si>
  <si>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</si>
  <si>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</si>
  <si>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</si>
  <si>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</si>
  <si>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</si>
  <si>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</si>
  <si>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</si>
  <si>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</si>
  <si>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</si>
  <si>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</si>
  <si>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</si>
  <si>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</si>
  <si>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</si>
  <si>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</si>
  <si>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</si>
  <si>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</si>
  <si>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</si>
  <si>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</si>
  <si>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</si>
  <si>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</si>
  <si>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</si>
  <si>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</si>
  <si>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</si>
  <si>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</si>
  <si>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</si>
  <si>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</si>
  <si>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</si>
  <si>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</si>
  <si>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</si>
  <si>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</si>
  <si>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</si>
  <si>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</si>
  <si>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</si>
  <si>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</si>
  <si>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</si>
  <si>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</si>
  <si>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</si>
  <si>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</si>
  <si>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</si>
  <si>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</si>
  <si>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</si>
  <si>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</si>
  <si>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</si>
  <si>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</si>
  <si>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</si>
  <si>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</si>
  <si>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</si>
  <si>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</si>
  <si>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</si>
  <si>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</si>
  <si>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</si>
  <si>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</si>
  <si>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</si>
  <si>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</si>
  <si>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</si>
  <si>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</si>
  <si>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</si>
  <si>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</si>
  <si>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</si>
  <si>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</si>
  <si>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</si>
  <si>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</si>
  <si>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</si>
  <si>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</si>
  <si>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</si>
  <si>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</si>
  <si>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</si>
  <si>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</si>
  <si>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</si>
  <si>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</si>
  <si>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</si>
  <si>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</si>
  <si>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</si>
  <si>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</si>
  <si>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</si>
  <si>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</si>
  <si>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</si>
  <si>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</si>
  <si>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</si>
  <si>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</si>
  <si>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</si>
  <si>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</si>
  <si>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</si>
  <si>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</si>
  <si>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</si>
  <si>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</si>
  <si>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</si>
  <si>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</si>
  <si>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</si>
  <si>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</si>
  <si>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</si>
  <si>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</si>
  <si>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</si>
  <si>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</si>
  <si>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</si>
  <si>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</si>
  <si>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</si>
  <si>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</si>
  <si>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</si>
  <si>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</si>
  <si>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</si>
  <si>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</si>
  <si>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</si>
  <si>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</si>
  <si>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</si>
  <si>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</si>
  <si>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</si>
  <si>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</si>
  <si>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</si>
  <si>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</si>
  <si>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</si>
  <si>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</si>
  <si>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</si>
  <si>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</si>
  <si>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</si>
  <si>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</si>
  <si>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</si>
  <si>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</si>
  <si>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</si>
  <si>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</si>
  <si>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</si>
  <si>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</si>
  <si>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</si>
  <si>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</si>
  <si>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</si>
  <si>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</si>
  <si>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</si>
  <si>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</si>
  <si>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</si>
  <si>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</si>
  <si>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</si>
  <si>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</si>
  <si>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</si>
  <si>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</si>
  <si>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</si>
  <si>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</si>
  <si>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</si>
  <si>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</si>
  <si>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</si>
  <si>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</si>
  <si>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</si>
  <si>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</si>
  <si>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</si>
  <si>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</si>
  <si>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</si>
  <si>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</si>
  <si>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</si>
  <si>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</si>
  <si>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</si>
  <si>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</si>
  <si>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</si>
  <si>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</si>
  <si>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</si>
  <si>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</si>
  <si>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</si>
  <si>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</si>
  <si>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</si>
  <si>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</si>
  <si>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</si>
  <si>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</si>
  <si>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</si>
  <si>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</si>
  <si>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</si>
  <si>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</si>
  <si>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</si>
  <si>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</si>
  <si>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</si>
  <si>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</si>
  <si>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</si>
  <si>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</si>
  <si>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</si>
  <si>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</si>
  <si>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</si>
  <si>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</si>
  <si>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</si>
  <si>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</si>
  <si>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</si>
  <si>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</si>
  <si>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</si>
  <si>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</si>
  <si>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</si>
  <si>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</si>
  <si>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</si>
  <si>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</si>
  <si>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</si>
  <si>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</si>
  <si>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</si>
  <si>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</si>
  <si>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</si>
  <si>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</si>
  <si>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</si>
  <si>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</si>
  <si>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</si>
  <si>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</si>
  <si>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</si>
  <si>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</si>
  <si>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</si>
  <si>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</si>
  <si>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</si>
  <si>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</si>
  <si>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</si>
  <si>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</si>
  <si>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</si>
  <si>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</si>
  <si>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</si>
  <si>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</si>
  <si>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</si>
  <si>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</si>
  <si>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</si>
  <si>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</si>
  <si>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</si>
  <si>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</si>
  <si>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</si>
  <si>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</si>
  <si>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</si>
  <si>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</si>
  <si>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</si>
  <si>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</si>
  <si>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</si>
  <si>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</si>
  <si>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</si>
  <si>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</si>
  <si>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</si>
  <si>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</si>
  <si>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</si>
  <si>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</si>
  <si>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</si>
  <si>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</si>
  <si>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</si>
  <si>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</si>
  <si>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</si>
  <si>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</si>
  <si>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</si>
  <si>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</si>
  <si>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</si>
  <si>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</si>
  <si>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</si>
  <si>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</si>
  <si>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</si>
  <si>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</si>
  <si>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</si>
  <si>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</si>
  <si>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</si>
  <si>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</si>
  <si>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</si>
  <si>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</si>
  <si>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</si>
  <si>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</si>
  <si>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</si>
  <si>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</si>
  <si>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</si>
  <si>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</si>
  <si>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</si>
  <si>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</si>
  <si>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</si>
  <si>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</si>
  <si>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</si>
  <si>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</si>
  <si>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</si>
  <si>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</si>
  <si>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</si>
  <si>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</si>
  <si>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</si>
  <si>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</si>
  <si>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</si>
  <si>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</si>
  <si>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</si>
  <si>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</si>
  <si>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</si>
  <si>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</si>
  <si>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</si>
  <si>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</si>
  <si>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</si>
  <si>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</si>
  <si>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</si>
  <si>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</si>
  <si>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</si>
  <si>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</si>
  <si>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</si>
  <si>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</si>
  <si>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</si>
  <si>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</si>
  <si>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</si>
  <si>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</si>
  <si>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</si>
  <si>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</si>
  <si>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</si>
  <si>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</si>
  <si>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</si>
  <si>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</si>
  <si>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</si>
  <si>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</si>
  <si>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</si>
  <si>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</si>
  <si>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</si>
  <si>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</si>
  <si>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</si>
  <si>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</si>
  <si>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</si>
  <si>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</si>
  <si>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</si>
  <si>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</si>
  <si>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</si>
  <si>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</si>
  <si>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</si>
  <si>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</si>
  <si>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</si>
  <si>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</si>
  <si>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</si>
  <si>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</si>
  <si>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</si>
  <si>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</si>
  <si>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</si>
  <si>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</si>
  <si>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</si>
  <si>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</si>
  <si>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</si>
  <si>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</si>
  <si>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</si>
  <si>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</si>
  <si>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</si>
  <si>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</si>
  <si>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</si>
  <si>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</si>
  <si>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</si>
  <si>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</si>
  <si>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</si>
  <si>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</si>
  <si>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</si>
  <si>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</si>
  <si>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</si>
  <si>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</si>
  <si>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</si>
  <si>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</si>
  <si>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</si>
  <si>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</si>
  <si>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</si>
  <si>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</si>
  <si>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</si>
  <si>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</si>
  <si>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</si>
  <si>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</si>
  <si>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</si>
  <si>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</si>
  <si>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</si>
  <si>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</si>
  <si>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</si>
  <si>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</si>
  <si>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</si>
  <si>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</si>
  <si>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</si>
  <si>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</si>
  <si>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</si>
  <si>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</si>
  <si>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</si>
  <si>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</si>
  <si>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</si>
  <si>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</si>
  <si>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</si>
  <si>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</si>
  <si>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</si>
  <si>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</si>
  <si>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</si>
  <si>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</si>
  <si>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</si>
  <si>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</si>
  <si>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</si>
  <si>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</si>
  <si>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</si>
  <si>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</si>
  <si>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</si>
  <si>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</si>
  <si>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</si>
  <si>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</si>
  <si>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</si>
  <si>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</si>
  <si>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</si>
  <si>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</si>
  <si>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</si>
  <si>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</si>
  <si>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</si>
  <si>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</si>
  <si>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</si>
  <si>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</si>
  <si>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</si>
  <si>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</si>
  <si>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</si>
  <si>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</si>
  <si>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</si>
  <si>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</si>
  <si>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</si>
  <si>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</si>
  <si>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</si>
  <si>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</si>
  <si>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</si>
  <si>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</si>
  <si>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</si>
  <si>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</si>
  <si>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</si>
  <si>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</si>
  <si>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</si>
  <si>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</si>
  <si>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</si>
  <si>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</si>
  <si>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</si>
  <si>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</si>
  <si>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</si>
  <si>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</si>
  <si>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</si>
  <si>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</si>
  <si>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</si>
  <si>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</si>
  <si>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</si>
  <si>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</si>
  <si>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</si>
  <si>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</si>
  <si>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</si>
  <si>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</si>
  <si>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</si>
  <si>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</si>
  <si>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</si>
  <si>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</si>
  <si>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</si>
  <si>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</si>
  <si>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</si>
  <si>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</si>
  <si>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</si>
  <si>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</si>
  <si>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</si>
  <si>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</si>
  <si>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</si>
  <si>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</si>
  <si>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</si>
  <si>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</si>
  <si>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</si>
  <si>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</si>
  <si>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</si>
  <si>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</si>
  <si>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</si>
  <si>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</si>
  <si>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</si>
  <si>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</si>
  <si>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</si>
  <si>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</si>
  <si>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</si>
  <si>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</si>
  <si>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</si>
  <si>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</si>
  <si>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</si>
  <si>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</si>
  <si>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</si>
  <si>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</si>
  <si>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</si>
  <si>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</si>
  <si>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</si>
  <si>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</si>
  <si>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</si>
  <si>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</si>
  <si>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</si>
  <si>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</si>
  <si>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</si>
  <si>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</si>
  <si>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</si>
  <si>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</si>
  <si>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</si>
  <si>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</si>
  <si>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</si>
  <si>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</si>
  <si>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</si>
  <si>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</si>
  <si>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</si>
  <si>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</si>
  <si>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</si>
  <si>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</si>
  <si>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</si>
  <si>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</si>
  <si>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</si>
  <si>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</si>
  <si>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</si>
  <si>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</si>
  <si>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</si>
  <si>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</si>
  <si>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</si>
  <si>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</si>
  <si>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</si>
  <si>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</si>
  <si>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</si>
  <si>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</si>
  <si>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</si>
  <si>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</si>
  <si>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</si>
  <si>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</si>
  <si>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</si>
  <si>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</si>
  <si>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</si>
  <si>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</si>
  <si>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</si>
  <si>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</si>
  <si>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</si>
  <si>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</si>
  <si>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</si>
  <si>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</si>
  <si>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</si>
  <si>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</si>
  <si>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</si>
  <si>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</si>
  <si>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</si>
  <si>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</si>
  <si>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</si>
  <si>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</si>
  <si>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</si>
  <si>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</si>
  <si>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</si>
  <si>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</si>
  <si>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</si>
  <si>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</si>
  <si>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</si>
  <si>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</si>
  <si>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</si>
  <si>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</si>
  <si>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</si>
  <si>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</si>
  <si>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</si>
  <si>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</si>
  <si>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</si>
  <si>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</si>
  <si>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</si>
  <si>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</si>
  <si>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</si>
  <si>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</si>
  <si>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</si>
  <si>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</si>
  <si>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</si>
  <si>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</si>
  <si>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</si>
  <si>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</si>
  <si>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</si>
  <si>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</si>
  <si>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</si>
  <si>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</si>
  <si>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</si>
  <si>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</si>
  <si>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</si>
  <si>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</si>
  <si>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</si>
  <si>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</si>
  <si>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</si>
  <si>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</si>
  <si>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</si>
  <si>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</si>
  <si>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</si>
  <si>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</si>
  <si>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</si>
  <si>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</si>
  <si>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</si>
  <si>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</si>
  <si>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</si>
  <si>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</si>
  <si>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</si>
  <si>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</si>
  <si>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</si>
  <si>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</si>
  <si>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</si>
  <si>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</si>
  <si>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</si>
  <si>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</si>
  <si>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</si>
  <si>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</si>
  <si>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</si>
  <si>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</si>
  <si>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</si>
  <si>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</si>
  <si>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</si>
  <si>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</si>
  <si>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</si>
  <si>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</si>
  <si>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</si>
  <si>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</si>
  <si>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</si>
  <si>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</si>
  <si>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</si>
  <si>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</si>
  <si>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</si>
  <si>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</si>
  <si>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</si>
  <si>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</si>
  <si>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</si>
  <si>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</si>
  <si>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</si>
  <si>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</si>
  <si>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</si>
  <si>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</si>
  <si>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</si>
  <si>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</si>
  <si>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</si>
  <si>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</si>
  <si>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</si>
  <si>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</si>
  <si>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</si>
  <si>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</si>
  <si>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</si>
  <si>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</si>
  <si>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</si>
  <si>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</si>
  <si>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</si>
  <si>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</si>
  <si>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</si>
  <si>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</si>
  <si>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</si>
  <si>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</si>
  <si>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</si>
  <si>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</si>
  <si>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</si>
  <si>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</si>
  <si>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</si>
  <si>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</si>
  <si>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</si>
  <si>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</si>
  <si>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</si>
  <si>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</si>
  <si>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</si>
  <si>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</si>
  <si>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</si>
  <si>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</si>
  <si>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</si>
  <si>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</si>
  <si>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</si>
  <si>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</si>
  <si>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</si>
  <si>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</si>
  <si>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</si>
  <si>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</si>
  <si>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</si>
  <si>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</si>
  <si>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</si>
  <si>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</si>
  <si>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</si>
  <si>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</si>
  <si>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</si>
  <si>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</si>
  <si>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</si>
  <si>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</si>
  <si>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</si>
  <si>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</si>
  <si>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</si>
  <si>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</si>
  <si>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</si>
  <si>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</si>
  <si>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</si>
  <si>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</si>
  <si>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</si>
  <si>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</si>
  <si>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</si>
  <si>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</si>
  <si>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</si>
  <si>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</si>
  <si>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</si>
  <si>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</si>
  <si>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</si>
  <si>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</si>
  <si>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</si>
  <si>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</si>
  <si>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</si>
  <si>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</si>
  <si>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</si>
  <si>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</si>
  <si>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</si>
  <si>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</si>
  <si>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</si>
  <si>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</si>
  <si>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</si>
  <si>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</si>
  <si>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</si>
  <si>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</si>
  <si>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</si>
  <si>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</si>
  <si>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</si>
  <si>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</si>
  <si>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</si>
  <si>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</si>
  <si>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</si>
  <si>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</si>
  <si>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</si>
  <si>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</si>
  <si>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</si>
  <si>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</si>
  <si>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</si>
  <si>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</si>
  <si>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</si>
  <si>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</si>
  <si>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</si>
  <si>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</si>
  <si>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</si>
  <si>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</si>
  <si>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</si>
  <si>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</si>
  <si>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</si>
  <si>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</si>
  <si>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</si>
  <si>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</si>
  <si>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</si>
  <si>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</si>
  <si>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</si>
  <si>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</si>
  <si>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</si>
  <si>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</si>
  <si>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</si>
  <si>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</si>
  <si>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</si>
  <si>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</si>
  <si>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</si>
  <si>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</si>
  <si>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</si>
  <si>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</si>
  <si>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</si>
  <si>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</si>
  <si>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</si>
  <si>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</si>
  <si>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</si>
  <si>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</si>
  <si>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</si>
  <si>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</si>
  <si>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</si>
  <si>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</si>
  <si>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</si>
  <si>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</si>
  <si>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</si>
  <si>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</si>
  <si>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</si>
  <si>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</si>
  <si>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</si>
  <si>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</si>
  <si>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</si>
  <si>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</si>
  <si>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</si>
  <si>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</si>
  <si>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</si>
  <si>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</si>
  <si>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</si>
  <si>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</si>
  <si>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</si>
  <si>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</si>
  <si>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</si>
  <si>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</si>
  <si>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</si>
  <si>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</si>
  <si>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</si>
  <si>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</si>
  <si>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</si>
  <si>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</si>
  <si>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</si>
  <si>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</si>
  <si>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</si>
  <si>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</si>
  <si>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</si>
  <si>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</si>
  <si>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</si>
  <si>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</si>
  <si>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</si>
  <si>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</si>
  <si>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</si>
  <si>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</si>
  <si>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</si>
  <si>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</si>
  <si>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</si>
  <si>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</si>
  <si>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</si>
  <si>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</si>
  <si>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</si>
  <si>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</si>
  <si>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</si>
  <si>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</si>
  <si>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</si>
  <si>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</si>
  <si>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</si>
  <si>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</si>
  <si>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</si>
  <si>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</si>
  <si>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</si>
  <si>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</si>
  <si>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</si>
  <si>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</si>
  <si>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</si>
  <si>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</si>
  <si>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</si>
  <si>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</si>
  <si>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</si>
  <si>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</si>
  <si>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</si>
  <si>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</si>
  <si>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</si>
  <si>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</si>
  <si>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</si>
  <si>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</si>
  <si>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</si>
  <si>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</si>
  <si>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</si>
  <si>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</si>
  <si>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</si>
  <si>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</si>
  <si>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</si>
  <si>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</si>
  <si>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</si>
  <si>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</si>
  <si>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</si>
  <si>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</si>
  <si>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</si>
  <si>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</si>
  <si>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</si>
  <si>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</si>
  <si>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</si>
  <si>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</si>
  <si>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</si>
  <si>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</si>
  <si>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</si>
  <si>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</si>
  <si>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</si>
  <si>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</si>
  <si>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</si>
  <si>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</si>
  <si>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</si>
  <si>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</si>
  <si>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</si>
  <si>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</si>
  <si>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</si>
  <si>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</si>
  <si>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</si>
  <si>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</si>
  <si>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</si>
  <si>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</si>
  <si>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</si>
  <si>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</si>
  <si>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</si>
  <si>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</si>
  <si>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</si>
  <si>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</si>
  <si>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</si>
  <si>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</si>
  <si>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</si>
  <si>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</si>
  <si>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</si>
  <si>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</si>
  <si>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</si>
  <si>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</si>
  <si>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</si>
  <si>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</si>
  <si>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</si>
  <si>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</si>
  <si>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</si>
  <si>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</si>
  <si>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</si>
  <si>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</si>
  <si>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</si>
  <si>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</si>
  <si>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</si>
  <si>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</si>
  <si>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</si>
  <si>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</si>
  <si>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</si>
  <si>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</si>
  <si>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</si>
  <si>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</si>
  <si>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</si>
  <si>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</si>
  <si>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</si>
  <si>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</si>
  <si>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</si>
  <si>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</si>
  <si>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</si>
  <si>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</si>
  <si>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</si>
  <si>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</si>
  <si>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</si>
  <si>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</si>
  <si>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</si>
  <si>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</si>
  <si>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</si>
  <si>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</si>
  <si>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</si>
  <si>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</si>
  <si>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</si>
  <si>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</si>
  <si>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</si>
  <si>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</si>
  <si>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</si>
  <si>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</si>
  <si>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</si>
  <si>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</si>
  <si>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</si>
  <si>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</si>
  <si>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</si>
  <si>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</si>
  <si>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</si>
  <si>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</si>
  <si>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</si>
  <si>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</si>
  <si>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</si>
  <si>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</si>
  <si>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</si>
  <si>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</si>
  <si>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</si>
  <si>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</si>
  <si>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</si>
  <si>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</si>
  <si>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</si>
  <si>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</si>
  <si>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</si>
  <si>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</si>
  <si>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</si>
  <si>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</si>
  <si>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</si>
  <si>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</si>
  <si>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</si>
  <si>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</si>
  <si>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</si>
  <si>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</si>
  <si>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</si>
  <si>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</si>
  <si>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</si>
  <si>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</si>
  <si>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</si>
  <si>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</si>
  <si>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</si>
  <si>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</si>
  <si>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</si>
  <si>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</si>
  <si>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</si>
  <si>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</si>
  <si>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</si>
  <si>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</si>
  <si>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</si>
  <si>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</si>
  <si>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</si>
  <si>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</si>
  <si>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</si>
  <si>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</si>
  <si>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</si>
  <si>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</si>
  <si>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</si>
  <si>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</si>
  <si>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</si>
  <si>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</si>
  <si>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</si>
  <si>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</si>
  <si>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</si>
  <si>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</si>
  <si>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</si>
  <si>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</si>
  <si>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</si>
  <si>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</si>
  <si>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</si>
  <si>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</si>
  <si>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</si>
  <si>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</si>
  <si>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</si>
  <si>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</si>
  <si>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</si>
  <si>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</si>
  <si>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</si>
  <si>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</si>
  <si>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</si>
  <si>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</si>
  <si>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</si>
  <si>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</si>
  <si>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</si>
  <si>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</si>
  <si>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</si>
  <si>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</si>
  <si>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</si>
  <si>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</si>
  <si>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</si>
  <si>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</si>
  <si>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</si>
  <si>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</si>
  <si>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</si>
  <si>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</si>
  <si>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</si>
  <si>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</si>
  <si>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</si>
  <si>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</si>
  <si>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</si>
  <si>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</si>
  <si>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</si>
  <si>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</si>
  <si>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</si>
  <si>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</si>
  <si>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</si>
  <si>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</si>
  <si>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</si>
  <si>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</si>
  <si>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</si>
  <si>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</si>
  <si>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</si>
  <si>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</si>
  <si>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</si>
  <si>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</si>
  <si>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</si>
  <si>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</si>
  <si>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</si>
  <si>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</si>
  <si>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</si>
  <si>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</si>
  <si>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</si>
  <si>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</si>
  <si>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</si>
  <si>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</si>
  <si>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</si>
  <si>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</si>
  <si>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</si>
  <si>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</si>
  <si>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</si>
  <si>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</si>
  <si>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</si>
  <si>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</si>
  <si>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</si>
  <si>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</si>
  <si>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</si>
  <si>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</si>
  <si>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</si>
  <si>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</si>
  <si>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</si>
  <si>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</si>
  <si>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</si>
  <si>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</si>
  <si>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</si>
  <si>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</si>
  <si>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</si>
  <si>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</si>
  <si>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</si>
  <si>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</si>
  <si>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</si>
  <si>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</si>
  <si>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</si>
  <si>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</si>
  <si>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</si>
  <si>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</si>
  <si>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</si>
  <si>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</si>
  <si>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</si>
  <si>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</si>
  <si>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</si>
  <si>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</si>
  <si>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</si>
  <si>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</si>
  <si>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</si>
  <si>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</si>
  <si>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</si>
  <si>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</si>
  <si>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</si>
  <si>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</si>
  <si>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</si>
  <si>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</si>
  <si>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</si>
  <si>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</si>
  <si>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</si>
  <si>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</si>
  <si>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</si>
  <si>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</si>
  <si>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</si>
  <si>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</si>
  <si>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</si>
  <si>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</si>
  <si>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</si>
  <si>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</si>
  <si>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</si>
  <si>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</si>
  <si>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</si>
  <si>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</si>
  <si>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</si>
  <si>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</si>
  <si>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</si>
  <si>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</si>
  <si>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</si>
  <si>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</si>
  <si>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</si>
  <si>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</si>
  <si>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</si>
  <si>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</si>
  <si>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</si>
  <si>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</si>
  <si>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</si>
  <si>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</si>
  <si>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</si>
  <si>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</si>
  <si>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</si>
  <si>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</si>
  <si>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</si>
  <si>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</si>
  <si>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</si>
  <si>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</si>
  <si>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</si>
  <si>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</si>
  <si>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</si>
  <si>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</si>
  <si>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</si>
  <si>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</si>
  <si>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</si>
  <si>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</si>
  <si>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</si>
  <si>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</si>
  <si>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</si>
  <si>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</si>
  <si>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</si>
  <si>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</si>
  <si>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</si>
  <si>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</si>
  <si>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</si>
  <si>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</si>
  <si>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</si>
  <si>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</si>
  <si>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</si>
  <si>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</si>
  <si>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</si>
  <si>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</si>
  <si>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</si>
  <si>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</si>
  <si>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</si>
  <si>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</si>
  <si>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</si>
  <si>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</si>
  <si>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</si>
  <si>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</si>
  <si>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</si>
  <si>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</si>
  <si>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</si>
  <si>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</si>
  <si>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</si>
  <si>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</si>
  <si>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</si>
  <si>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</si>
  <si>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</si>
  <si>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</si>
  <si>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</si>
  <si>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</si>
  <si>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</si>
  <si>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</si>
  <si>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</si>
  <si>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</si>
  <si>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</si>
  <si>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</si>
  <si>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</si>
  <si>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</si>
  <si>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</si>
  <si>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</si>
  <si>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</si>
  <si>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</si>
  <si>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</si>
  <si>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</si>
  <si>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</si>
  <si>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</si>
  <si>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</si>
  <si>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</si>
  <si>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</si>
  <si>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</si>
  <si>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</si>
  <si>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</si>
  <si>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</si>
  <si>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</si>
  <si>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</si>
  <si>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</si>
  <si>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</si>
  <si>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</si>
  <si>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</si>
  <si>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</si>
  <si>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</si>
  <si>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</si>
  <si>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</si>
  <si>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</si>
  <si>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</si>
  <si>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</si>
  <si>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</si>
  <si>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</si>
  <si>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</si>
  <si>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</si>
  <si>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</si>
  <si>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</si>
  <si>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</si>
  <si>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</si>
  <si>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</si>
  <si>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</si>
  <si>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</si>
  <si>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</si>
  <si>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</si>
  <si>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</si>
  <si>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</si>
  <si>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</si>
  <si>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</si>
  <si>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</si>
  <si>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</si>
  <si>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</si>
  <si>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</si>
  <si>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</si>
  <si>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</si>
  <si>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</si>
  <si>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</si>
  <si>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</si>
  <si>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</si>
  <si>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</si>
  <si>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</si>
  <si>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</si>
  <si>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</si>
  <si>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</si>
  <si>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</si>
  <si>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</si>
  <si>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</si>
  <si>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</si>
  <si>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</si>
  <si>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</si>
  <si>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</si>
  <si>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</si>
  <si>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</si>
  <si>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</si>
  <si>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</si>
  <si>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</si>
  <si>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</si>
  <si>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</si>
  <si>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</si>
  <si>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</si>
  <si>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</si>
  <si>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</si>
  <si>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</si>
  <si>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</si>
  <si>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</si>
  <si>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</si>
  <si>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</si>
  <si>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</si>
  <si>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</si>
  <si>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</si>
  <si>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</si>
  <si>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</si>
  <si>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</si>
  <si>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</si>
  <si>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</si>
  <si>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</si>
  <si>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</si>
  <si>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</si>
  <si>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</si>
  <si>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</si>
  <si>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</si>
  <si>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</si>
  <si>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</si>
  <si>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</si>
  <si>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</si>
  <si>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</si>
  <si>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</si>
  <si>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</si>
  <si>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</si>
  <si>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</si>
  <si>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</si>
  <si>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</si>
  <si>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</si>
  <si>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</si>
  <si>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</si>
  <si>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</si>
  <si>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</si>
  <si>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</si>
  <si>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</si>
  <si>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</si>
  <si>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</si>
  <si>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</si>
  <si>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</si>
  <si>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</si>
  <si>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</si>
  <si>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</si>
  <si>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</si>
  <si>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</si>
  <si>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</si>
  <si>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</si>
  <si>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</si>
  <si>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</si>
  <si>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</si>
  <si>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</si>
  <si>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</si>
  <si>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</si>
  <si>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</si>
  <si>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</si>
  <si>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</si>
  <si>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</si>
  <si>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</si>
  <si>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</si>
  <si>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</si>
  <si>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</si>
  <si>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</si>
  <si>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</si>
  <si>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</si>
  <si>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</si>
  <si>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</si>
  <si>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</si>
  <si>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</si>
  <si>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</si>
  <si>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</si>
  <si>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</si>
  <si>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</si>
  <si>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</si>
  <si>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</si>
  <si>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</si>
  <si>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</si>
  <si>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</si>
  <si>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</si>
  <si>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</si>
  <si>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</si>
  <si>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</si>
  <si>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</si>
  <si>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</si>
  <si>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</si>
  <si>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</si>
  <si>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</si>
  <si>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</si>
  <si>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</si>
  <si>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</si>
  <si>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</si>
  <si>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</si>
  <si>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</si>
  <si>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</si>
  <si>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</si>
  <si>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</si>
  <si>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</si>
  <si>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</si>
  <si>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</si>
  <si>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</si>
  <si>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</si>
  <si>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</si>
  <si>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</si>
  <si>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</si>
  <si>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</si>
  <si>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</si>
  <si>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</si>
  <si>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</si>
  <si>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</si>
  <si>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</si>
  <si>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</si>
  <si>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</si>
  <si>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</si>
  <si>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</si>
  <si>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</si>
  <si>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</si>
  <si>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</si>
  <si>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</si>
  <si>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</si>
  <si>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</si>
  <si>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</si>
  <si>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</si>
  <si>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</si>
  <si>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</si>
  <si>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</si>
  <si>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</si>
  <si>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</si>
  <si>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</si>
  <si>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</si>
  <si>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</si>
  <si>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</si>
  <si>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</si>
  <si>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</si>
  <si>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</si>
  <si>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</si>
  <si>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</si>
  <si>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</si>
  <si>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</si>
  <si>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</si>
  <si>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</si>
  <si>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</si>
  <si>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</si>
  <si>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</si>
  <si>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</si>
  <si>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</si>
  <si>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</si>
  <si>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</si>
  <si>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</si>
  <si>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</si>
  <si>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</si>
  <si>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</si>
  <si>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</si>
  <si>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</si>
  <si>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</si>
  <si>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</si>
  <si>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</si>
  <si>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</si>
  <si>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</si>
  <si>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</si>
  <si>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</si>
  <si>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</si>
  <si>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</si>
  <si>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</si>
  <si>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</si>
  <si>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</si>
  <si>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</si>
  <si>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</si>
  <si>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</si>
  <si>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</si>
  <si>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</si>
  <si>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</si>
  <si>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</si>
  <si>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</si>
  <si>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</si>
  <si>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</si>
  <si>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</si>
  <si>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</si>
  <si>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</si>
  <si>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</si>
  <si>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</si>
  <si>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</si>
  <si>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</si>
  <si>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</si>
  <si>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</si>
  <si>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</si>
  <si>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</si>
  <si>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</si>
  <si>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</si>
  <si>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</si>
  <si>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</si>
  <si>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</si>
  <si>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</si>
  <si>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</si>
  <si>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</si>
  <si>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</si>
  <si>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</si>
  <si>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</si>
  <si>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</si>
  <si>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</si>
  <si>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</si>
  <si>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</si>
  <si>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</si>
  <si>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</si>
  <si>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</si>
  <si>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</si>
  <si>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</si>
  <si>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</si>
  <si>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</si>
  <si>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</si>
  <si>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</si>
  <si>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</si>
  <si>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</si>
  <si>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</si>
  <si>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</si>
  <si>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</si>
  <si>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</si>
  <si>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</si>
  <si>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</si>
  <si>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</si>
  <si>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</si>
  <si>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</si>
  <si>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</si>
  <si>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</si>
  <si>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</si>
  <si>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</si>
  <si>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</si>
  <si>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</si>
  <si>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</si>
  <si>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</si>
  <si>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</si>
  <si>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</si>
  <si>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</si>
  <si>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</si>
  <si>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</si>
  <si>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</si>
  <si>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</si>
  <si>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</si>
  <si>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</si>
  <si>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</si>
  <si>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</si>
  <si>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</si>
  <si>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</si>
  <si>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</si>
  <si>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</si>
  <si>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</si>
  <si>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</si>
  <si>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</si>
  <si>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</si>
  <si>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</si>
  <si>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</si>
  <si>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</si>
  <si>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</si>
  <si>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</si>
  <si>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</si>
  <si>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</si>
  <si>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</si>
  <si>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</si>
  <si>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</si>
  <si>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</si>
  <si>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</si>
  <si>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</si>
  <si>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</si>
  <si>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</si>
  <si>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</si>
  <si>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</si>
  <si>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</si>
  <si>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</si>
  <si>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</si>
  <si>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</si>
  <si>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</si>
  <si>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</si>
  <si>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</si>
  <si>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</si>
  <si>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</si>
  <si>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</si>
  <si>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</si>
  <si>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</si>
  <si>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</si>
  <si>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</si>
  <si>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</si>
  <si>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</si>
  <si>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</si>
  <si>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</si>
  <si>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</si>
  <si>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</si>
  <si>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</si>
  <si>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</si>
  <si>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</si>
  <si>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</si>
  <si>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</si>
  <si>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</si>
  <si>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</si>
  <si>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</si>
  <si>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</si>
  <si>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</si>
  <si>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</si>
  <si>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</si>
  <si>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</si>
  <si>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</si>
  <si>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</si>
  <si>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</si>
  <si>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</si>
  <si>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</si>
  <si>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</si>
  <si>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</si>
  <si>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</si>
  <si>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</si>
  <si>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</si>
  <si>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</si>
  <si>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</si>
  <si>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</si>
  <si>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</si>
  <si>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</si>
  <si>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</si>
  <si>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</si>
  <si>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</si>
  <si>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</si>
  <si>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</si>
  <si>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</si>
  <si>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</si>
  <si>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</si>
  <si>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</si>
  <si>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</si>
  <si>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</si>
  <si>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</si>
  <si>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</si>
  <si>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</si>
  <si>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</si>
  <si>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</si>
  <si>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</si>
  <si>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</si>
  <si>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</si>
  <si>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</si>
  <si>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</si>
  <si>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</si>
  <si>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</si>
  <si>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</si>
  <si>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</si>
  <si>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</si>
  <si>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</si>
  <si>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</si>
  <si>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</si>
  <si>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</si>
  <si>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</si>
  <si>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</si>
  <si>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</si>
  <si>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</si>
  <si>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</si>
  <si>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</si>
  <si>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</si>
  <si>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</si>
  <si>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</si>
  <si>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</si>
  <si>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</si>
  <si>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</si>
  <si>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</si>
  <si>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</si>
  <si>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</si>
  <si>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</si>
  <si>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</si>
  <si>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</si>
  <si>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</si>
  <si>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</si>
  <si>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</si>
  <si>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</si>
  <si>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</si>
  <si>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</si>
  <si>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</si>
  <si>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</si>
  <si>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</si>
  <si>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</si>
  <si>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</si>
  <si>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</si>
  <si>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</si>
  <si>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</si>
  <si>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</si>
  <si>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</si>
  <si>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</si>
  <si>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</si>
  <si>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</si>
  <si>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</si>
  <si>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</si>
  <si>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</si>
  <si>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</si>
  <si>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</si>
  <si>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</si>
  <si>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</si>
  <si>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</si>
  <si>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</si>
  <si>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</si>
  <si>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</si>
  <si>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</si>
  <si>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</si>
  <si>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</si>
  <si>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</si>
  <si>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</si>
  <si>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</si>
  <si>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</si>
  <si>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</si>
  <si>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</si>
  <si>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</si>
  <si>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</si>
  <si>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</si>
  <si>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</si>
  <si>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</si>
  <si>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</si>
  <si>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</si>
  <si>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</si>
  <si>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</si>
  <si>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</si>
  <si>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</si>
  <si>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</si>
  <si>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</si>
  <si>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</si>
  <si>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</si>
  <si>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</si>
  <si>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</si>
  <si>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</si>
  <si>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</si>
  <si>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</si>
  <si>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</si>
  <si>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</si>
  <si>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</si>
  <si>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</si>
  <si>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</si>
  <si>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</si>
  <si>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</si>
  <si>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</si>
  <si>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</si>
  <si>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</si>
  <si>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</si>
  <si>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</si>
  <si>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</si>
  <si>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</si>
  <si>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</si>
  <si>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</si>
  <si>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</si>
  <si>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</si>
  <si>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</si>
  <si>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</si>
  <si>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</si>
  <si>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</si>
  <si>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</si>
  <si>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</si>
  <si>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</si>
  <si>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</si>
  <si>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</si>
  <si>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</si>
  <si>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</si>
  <si>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</si>
  <si>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</si>
  <si>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</si>
  <si>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</si>
  <si>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</si>
  <si>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</si>
  <si>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</si>
  <si>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</si>
  <si>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</si>
  <si>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</si>
  <si>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</si>
  <si>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</si>
  <si>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</si>
  <si>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</si>
  <si>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</si>
  <si>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</si>
  <si>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</si>
  <si>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</si>
  <si>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</si>
  <si>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</si>
  <si>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</si>
  <si>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</si>
  <si>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</si>
  <si>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</si>
  <si>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</si>
  <si>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</si>
  <si>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</si>
  <si>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</si>
  <si>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</si>
  <si>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</si>
  <si>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</si>
  <si>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</si>
  <si>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</si>
  <si>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</si>
  <si>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</si>
  <si>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</si>
  <si>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</si>
  <si>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</si>
  <si>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</si>
  <si>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</si>
  <si>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</si>
  <si>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</si>
  <si>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</si>
  <si>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</si>
  <si>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</si>
  <si>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</si>
  <si>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</si>
  <si>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</si>
  <si>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</si>
  <si>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</si>
  <si>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</si>
  <si>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</si>
  <si>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</si>
  <si>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</si>
  <si>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</si>
  <si>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</si>
  <si>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</si>
  <si>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</si>
  <si>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</si>
  <si>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</si>
  <si>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</si>
  <si>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</si>
  <si>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</si>
  <si>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</si>
  <si>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</si>
  <si>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</si>
  <si>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</si>
  <si>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</si>
  <si>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</si>
  <si>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</si>
  <si>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</si>
  <si>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</si>
  <si>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</si>
  <si>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</si>
  <si>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</si>
  <si>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</si>
  <si>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</si>
  <si>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</si>
  <si>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</si>
  <si>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</si>
  <si>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</si>
  <si>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</si>
  <si>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</si>
  <si>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</si>
  <si>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</si>
  <si>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</si>
  <si>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</si>
  <si>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</si>
  <si>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</si>
  <si>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</si>
  <si>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</si>
  <si>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</si>
  <si>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</si>
  <si>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</si>
  <si>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</si>
  <si>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</si>
  <si>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</si>
  <si>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</si>
  <si>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</si>
  <si>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</si>
  <si>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</si>
  <si>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</si>
  <si>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</si>
  <si>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</si>
  <si>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</si>
  <si>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</si>
  <si>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</si>
  <si>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</si>
  <si>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</si>
  <si>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</si>
  <si>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</si>
  <si>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</si>
  <si>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</si>
  <si>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</si>
  <si>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</si>
  <si>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</si>
  <si>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</si>
  <si>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</si>
  <si>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</si>
  <si>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</si>
  <si>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</si>
  <si>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</si>
  <si>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</si>
  <si>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</si>
  <si>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</si>
  <si>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</si>
  <si>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</si>
  <si>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</si>
  <si>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</si>
  <si>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</si>
  <si>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</si>
  <si>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</si>
  <si>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</si>
  <si>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</si>
  <si>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</si>
  <si>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</si>
  <si>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</si>
  <si>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</si>
  <si>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</si>
  <si>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</si>
  <si>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</si>
  <si>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</si>
  <si>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</si>
  <si>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</si>
  <si>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</si>
  <si>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</si>
  <si>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</si>
  <si>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</si>
  <si>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</si>
  <si>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</si>
  <si>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</si>
  <si>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</si>
  <si>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</si>
  <si>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</si>
  <si>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</si>
  <si>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</si>
  <si>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</si>
  <si>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</si>
  <si>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</si>
  <si>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</si>
  <si>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</si>
  <si>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</si>
  <si>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</si>
  <si>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</si>
  <si>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</si>
  <si>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</si>
  <si>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</si>
  <si>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</si>
  <si>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</si>
  <si>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</si>
  <si>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</si>
  <si>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</si>
  <si>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</si>
  <si>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</si>
  <si>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</si>
  <si>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</si>
  <si>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</si>
  <si>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</si>
  <si>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</si>
  <si>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</si>
  <si>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</si>
  <si>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</si>
  <si>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</si>
  <si>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</si>
  <si>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</si>
  <si>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</si>
  <si>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</si>
  <si>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</si>
  <si>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</si>
  <si>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</si>
  <si>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</si>
  <si>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</si>
  <si>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</si>
  <si>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</si>
  <si>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</si>
  <si>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</si>
  <si>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</si>
  <si>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</si>
  <si>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</si>
  <si>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</si>
  <si>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</si>
  <si>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</si>
  <si>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</si>
  <si>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</si>
  <si>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</si>
  <si>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</si>
  <si>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</si>
  <si>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</si>
  <si>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</si>
  <si>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</si>
  <si>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</si>
  <si>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</si>
  <si>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</si>
  <si>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</si>
  <si>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</si>
  <si>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</si>
  <si>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</si>
  <si>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</si>
  <si>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</si>
  <si>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</si>
  <si>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</si>
  <si>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</si>
  <si>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</si>
  <si>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FRANCOIS EVEN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</si>
  <si>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</si>
  <si>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</si>
  <si>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</si>
  <si>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</si>
  <si>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05118000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</si>
  <si>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</si>
  <si>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</si>
  <si>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</si>
  <si>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L'ARRATS</t>
  </si>
  <si>
    <t xml:space="preserve">NOM_PRELEV_DETERM</t>
  </si>
  <si>
    <t xml:space="preserve">AQUASCOP BIOLOGIE site de Monptellier</t>
  </si>
  <si>
    <t xml:space="preserve">LB_STATION</t>
  </si>
  <si>
    <t xml:space="preserve">L'ARRATS A ST-ANTOINE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</si>
  <si>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</si>
  <si>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</si>
  <si>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</si>
  <si>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</si>
  <si>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IBMR-20-M96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</si>
  <si>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</si>
  <si>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</si>
  <si>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</si>
  <si>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</si>
  <si>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</si>
  <si>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</si>
  <si>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</si>
  <si>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</si>
  <si>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</si>
  <si>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</si>
  <si>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</si>
  <si>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</si>
  <si>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</si>
  <si>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</si>
  <si>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</si>
  <si>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</si>
  <si>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FORTE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</si>
  <si>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</si>
  <si>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</si>
  <si>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</si>
  <si>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</si>
  <si>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</si>
  <si>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</si>
  <si>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</si>
  <si>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</si>
  <si>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</si>
  <si>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</si>
  <si>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</si>
  <si>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</si>
  <si>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</si>
  <si>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</si>
  <si>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</si>
  <si>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</si>
  <si>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</si>
  <si>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</si>
  <si>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</si>
  <si>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</si>
  <si>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</si>
  <si>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</si>
  <si>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</si>
  <si>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</si>
  <si>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</si>
  <si>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</si>
  <si>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</si>
  <si>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</si>
  <si>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</si>
  <si>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</si>
  <si>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</si>
  <si>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</si>
  <si>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</si>
  <si>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</si>
  <si>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</si>
  <si>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</si>
  <si>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</si>
  <si>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</si>
  <si>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</si>
  <si>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</si>
  <si>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</si>
  <si>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</si>
  <si>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</si>
  <si>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</si>
  <si>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</si>
  <si>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</si>
  <si>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</si>
  <si>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</si>
  <si>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</si>
  <si>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</si>
  <si>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</si>
  <si>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</si>
  <si>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</si>
  <si>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</si>
  <si>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</si>
  <si>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</si>
  <si>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</si>
  <si>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</si>
  <si>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</si>
  <si>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</si>
  <si>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CINRIP, PELSPX, LYSVUL hors d'eau. POTPEC, POTNOD, NUPLUT derivants sur la station et herbiers en amont du pont.</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</si>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</sst>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527851</v>
      </c>
      <c r="G10" s="25"/>
      <c r="H10" s="25"/>
    </row>
    <row r="11" customFormat="false" ht="15" hidden="false" customHeight="false" outlineLevel="0" collapsed="false">
      <c r="A11" s="26" t="s">
        <v>5183</v>
      </c>
      <c r="B11" s="30" t="n">
        <v>44049</v>
      </c>
      <c r="D11" s="26" t="s">
        <v>5184</v>
      </c>
      <c r="E11" s="29" t="n">
        <v>6329304</v>
      </c>
      <c r="G11" s="25"/>
      <c r="H11" s="25"/>
    </row>
    <row r="12" customFormat="false" ht="15" hidden="false" customHeight="false" outlineLevel="0" collapsed="false">
      <c r="A12" s="26" t="s">
        <v>5185</v>
      </c>
      <c r="B12" s="29" t="s">
        <v>5186</v>
      </c>
      <c r="D12" s="26" t="s">
        <v>5187</v>
      </c>
      <c r="E12" s="29" t="n">
        <v>527803</v>
      </c>
      <c r="G12" s="25"/>
      <c r="H12" s="25"/>
    </row>
    <row r="13" customFormat="false" ht="17.25" hidden="false" customHeight="true" outlineLevel="0" collapsed="false">
      <c r="A13" s="12"/>
      <c r="B13" s="31"/>
      <c r="D13" s="26" t="s">
        <v>5188</v>
      </c>
      <c r="E13" s="29" t="n">
        <v>6329370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527851</v>
      </c>
    </row>
    <row r="18" customFormat="false" ht="15" hidden="false" customHeight="false" outlineLevel="0" collapsed="false">
      <c r="A18" s="36"/>
      <c r="B18" s="37" t="s">
        <v>5196</v>
      </c>
      <c r="C18" s="38" t="n">
        <f aca="false">E11</f>
        <v>6329304</v>
      </c>
    </row>
    <row r="19" customFormat="false" ht="15" hidden="false" customHeight="false" outlineLevel="0" collapsed="false">
      <c r="A19" s="33" t="s">
        <v>5197</v>
      </c>
      <c r="B19" s="39" t="n">
        <v>62</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7.5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26</v>
      </c>
      <c r="D35" s="52" t="s">
        <v>5215</v>
      </c>
      <c r="E35" s="53" t="n">
        <v>74</v>
      </c>
    </row>
    <row r="36" s="56" customFormat="true" ht="15" hidden="false" customHeight="true" outlineLevel="0" collapsed="false">
      <c r="A36" s="54" t="s">
        <v>5216</v>
      </c>
      <c r="B36" s="34" t="n">
        <v>30</v>
      </c>
      <c r="C36" s="50"/>
      <c r="D36" s="55" t="s">
        <v>5217</v>
      </c>
      <c r="E36" s="34" t="n">
        <v>70</v>
      </c>
    </row>
    <row r="37" s="56" customFormat="true" ht="15" hidden="false" customHeight="true" outlineLevel="0" collapsed="false">
      <c r="A37" s="54" t="s">
        <v>5218</v>
      </c>
      <c r="B37" s="34" t="n">
        <v>6.5</v>
      </c>
      <c r="C37" s="50"/>
      <c r="D37" s="55" t="s">
        <v>5219</v>
      </c>
      <c r="E37" s="34" t="n">
        <v>7.5</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t="n">
        <v>2</v>
      </c>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c r="C59" s="50"/>
      <c r="D59" s="26" t="s">
        <v>5239</v>
      </c>
      <c r="E59" s="62" t="n">
        <v>2</v>
      </c>
    </row>
    <row r="60" s="17" customFormat="true" ht="15" hidden="false" customHeight="false" outlineLevel="0" collapsed="false">
      <c r="A60" s="33" t="s">
        <v>5240</v>
      </c>
      <c r="B60" s="62"/>
      <c r="C60" s="50"/>
      <c r="D60" s="26" t="s">
        <v>5240</v>
      </c>
      <c r="E60" s="62" t="n">
        <v>1</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2</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t="n">
        <v>2</v>
      </c>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2</v>
      </c>
    </row>
    <row r="76" s="17" customFormat="true" ht="15" hidden="false" customHeight="false" outlineLevel="0" collapsed="false">
      <c r="A76" s="33" t="s">
        <v>5252</v>
      </c>
      <c r="B76" s="62" t="n">
        <v>2</v>
      </c>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t="n">
        <v>2</v>
      </c>
      <c r="C82" s="50"/>
      <c r="D82" s="26" t="s">
        <v>5256</v>
      </c>
      <c r="E82" s="62" t="n">
        <v>2</v>
      </c>
    </row>
    <row r="83" s="17" customFormat="true" ht="15" hidden="false" customHeight="false" outlineLevel="0" collapsed="false">
      <c r="A83" s="33" t="s">
        <v>5257</v>
      </c>
      <c r="B83" s="62" t="n">
        <v>5</v>
      </c>
      <c r="C83" s="50"/>
      <c r="D83" s="26" t="s">
        <v>5257</v>
      </c>
      <c r="E83" s="62" t="n">
        <v>4</v>
      </c>
    </row>
    <row r="84" s="17" customFormat="true" ht="15" hidden="false" customHeight="false" outlineLevel="0" collapsed="false">
      <c r="A84" s="33" t="s">
        <v>5258</v>
      </c>
      <c r="B84" s="62" t="n">
        <v>2</v>
      </c>
      <c r="C84" s="50"/>
      <c r="D84" s="26" t="s">
        <v>5258</v>
      </c>
      <c r="E84" s="62" t="n">
        <v>2</v>
      </c>
    </row>
    <row r="85" s="17" customFormat="true" ht="15" hidden="false" customHeight="false" outlineLevel="0" collapsed="false">
      <c r="A85" s="33" t="s">
        <v>5259</v>
      </c>
      <c r="B85" s="62" t="n">
        <v>3</v>
      </c>
      <c r="C85" s="50"/>
      <c r="D85" s="26" t="s">
        <v>5259</v>
      </c>
      <c r="E85" s="62" t="n">
        <v>3</v>
      </c>
    </row>
    <row r="86" s="17" customFormat="true" ht="15" hidden="false" customHeight="false" outlineLevel="0" collapsed="false">
      <c r="A86" s="33" t="s">
        <v>5260</v>
      </c>
      <c r="B86" s="62"/>
      <c r="C86" s="50"/>
      <c r="D86" s="26" t="s">
        <v>5260</v>
      </c>
      <c r="E86" s="62" t="n">
        <v>2</v>
      </c>
    </row>
    <row r="87" s="17" customFormat="true" ht="15" hidden="false" customHeight="false" outlineLevel="0" collapsed="false">
      <c r="A87" s="33" t="s">
        <v>5261</v>
      </c>
      <c r="B87" s="62" t="n">
        <v>2</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0.01</v>
      </c>
      <c r="E97" s="82"/>
      <c r="F97" s="82" t="s">
        <v>5275</v>
      </c>
      <c r="G97" s="83"/>
      <c r="H97" s="84"/>
    </row>
    <row r="98" customFormat="false" ht="15" hidden="false" customHeight="false" outlineLevel="0" collapsed="false">
      <c r="A98" s="78" t="s">
        <v>1676</v>
      </c>
      <c r="B98" s="79" t="str">
        <f aca="false">IF(A98="NEWCOD",IF(ISBLANK(G98),"renseigner le champ 'Nouveau taxon'",G98),VLOOKUP(A98,'Ref Taxo'!A:B,2,FALSE()))</f>
        <v>Encyonema</v>
      </c>
      <c r="C98" s="80" t="n">
        <f aca="false">IF(A98="NEWCOD",IF(ISBLANK(H98),"NoCod",H98),VLOOKUP(A98,'Ref Taxo'!A:D,4,FALSE()))</f>
        <v>9378</v>
      </c>
      <c r="D98" s="81" t="n">
        <v>0.01</v>
      </c>
      <c r="E98" s="82" t="n">
        <v>0.01</v>
      </c>
      <c r="F98" s="82" t="s">
        <v>5275</v>
      </c>
      <c r="G98" s="85"/>
      <c r="H98" s="86"/>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0.01</v>
      </c>
      <c r="E99" s="82" t="n">
        <v>0.01</v>
      </c>
      <c r="F99" s="82" t="s">
        <v>5275</v>
      </c>
      <c r="G99" s="85"/>
      <c r="H99" s="86"/>
    </row>
    <row r="100" customFormat="false" ht="1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t="n">
        <v>0.01</v>
      </c>
      <c r="E100" s="82" t="n">
        <v>0.01</v>
      </c>
      <c r="F100" s="82" t="s">
        <v>5275</v>
      </c>
      <c r="G100" s="85"/>
      <c r="H100" s="86"/>
    </row>
    <row r="101" customFormat="false" ht="1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0.01</v>
      </c>
      <c r="E101" s="82" t="n">
        <v>0.04</v>
      </c>
      <c r="F101" s="82" t="s">
        <v>5275</v>
      </c>
      <c r="G101" s="85"/>
      <c r="H101" s="86"/>
    </row>
    <row r="102" customFormat="false" ht="15" hidden="false" customHeight="false" outlineLevel="0" collapsed="false">
      <c r="A102" s="78" t="s">
        <v>4064</v>
      </c>
      <c r="B102" s="79" t="str">
        <f aca="false">IF(A102="NEWCOD",IF(ISBLANK(G102),"renseigner le champ 'Nouveau taxon'",G102),VLOOKUP(A102,'Ref Taxo'!A:B,2,FALSE()))</f>
        <v>Rhizoclonium</v>
      </c>
      <c r="C102" s="80" t="n">
        <f aca="false">IF(A102="NEWCOD",IF(ISBLANK(H102),"NoCod",H102),VLOOKUP(A102,'Ref Taxo'!A:D,4,FALSE()))</f>
        <v>1125</v>
      </c>
      <c r="D102" s="81" t="n">
        <v>0.01</v>
      </c>
      <c r="E102" s="82" t="n">
        <v>0.01</v>
      </c>
      <c r="F102" s="82" t="s">
        <v>5275</v>
      </c>
      <c r="G102" s="85"/>
      <c r="H102" s="86"/>
    </row>
    <row r="103" customFormat="false" ht="15" hidden="false" customHeight="false" outlineLevel="0" collapsed="false">
      <c r="A103" s="78" t="s">
        <v>5040</v>
      </c>
      <c r="B103" s="79" t="str">
        <f aca="false">IF(A103="NEWCOD",IF(ISBLANK(G103),"renseigner le champ 'Nouveau taxon'",G103),VLOOKUP(A103,'Ref Taxo'!A:B,2,FALSE()))</f>
        <v>Vaucheria</v>
      </c>
      <c r="C103" s="80" t="n">
        <f aca="false">IF(A103="NEWCOD",IF(ISBLANK(H103),"NoCod",H103),VLOOKUP(A103,'Ref Taxo'!A:D,4,FALSE()))</f>
        <v>1169</v>
      </c>
      <c r="D103" s="81" t="n">
        <v>0.01</v>
      </c>
      <c r="E103" s="82" t="n">
        <v>0.01</v>
      </c>
      <c r="F103" s="82" t="s">
        <v>5275</v>
      </c>
      <c r="G103" s="85"/>
      <c r="H103" s="86"/>
    </row>
    <row r="104" customFormat="false" ht="15" hidden="false" customHeight="false" outlineLevel="0" collapsed="false">
      <c r="A104" s="78" t="s">
        <v>1906</v>
      </c>
      <c r="B104" s="79" t="str">
        <f aca="false">IF(A104="NEWCOD",IF(ISBLANK(G104),"renseigner le champ 'Nouveau taxon'",G104),VLOOKUP(A104,'Ref Taxo'!A:B,2,FALSE()))</f>
        <v>Fissidens crassipes</v>
      </c>
      <c r="C104" s="80" t="n">
        <f aca="false">IF(A104="NEWCOD",IF(ISBLANK(H104),"NoCod",H104),VLOOKUP(A104,'Ref Taxo'!A:D,4,FALSE()))</f>
        <v>1294</v>
      </c>
      <c r="D104" s="81" t="n">
        <v>0.01</v>
      </c>
      <c r="E104" s="82"/>
      <c r="F104" s="82" t="s">
        <v>5275</v>
      </c>
      <c r="G104" s="85"/>
      <c r="H104" s="86"/>
    </row>
    <row r="105" customFormat="false" ht="15" hidden="false" customHeight="false" outlineLevel="0" collapsed="false">
      <c r="A105" s="78" t="s">
        <v>2663</v>
      </c>
      <c r="B105" s="79" t="str">
        <f aca="false">IF(A105="NEWCOD",IF(ISBLANK(G105),"renseigner le champ 'Nouveau taxon'",G105),VLOOKUP(A105,'Ref Taxo'!A:B,2,FALSE()))</f>
        <v>Leptodictyum riparium</v>
      </c>
      <c r="C105" s="80" t="n">
        <f aca="false">IF(A105="NEWCOD",IF(ISBLANK(H105),"NoCod",H105),VLOOKUP(A105,'Ref Taxo'!A:D,4,FALSE()))</f>
        <v>1244</v>
      </c>
      <c r="D105" s="81" t="n">
        <v>0.05</v>
      </c>
      <c r="E105" s="82" t="n">
        <v>0.02</v>
      </c>
      <c r="F105" s="82" t="s">
        <v>5275</v>
      </c>
      <c r="G105" s="85"/>
      <c r="H105" s="86"/>
    </row>
    <row r="106" customFormat="false" ht="15" hidden="false" customHeight="false" outlineLevel="0" collapsed="false">
      <c r="A106" s="78" t="s">
        <v>4536</v>
      </c>
      <c r="B106" s="79" t="str">
        <f aca="false">IF(A106="NEWCOD",IF(ISBLANK(G106),"renseigner le champ 'Nouveau taxon'",G106),VLOOKUP(A106,'Ref Taxo'!A:B,2,FALSE()))</f>
        <v>Solanum dulcamara</v>
      </c>
      <c r="C106" s="80" t="n">
        <f aca="false">IF(A106="NEWCOD",IF(ISBLANK(H106),"NoCod",H106),VLOOKUP(A106,'Ref Taxo'!A:D,4,FALSE()))</f>
        <v>1964</v>
      </c>
      <c r="D106" s="81"/>
      <c r="E106" s="82" t="n">
        <v>0.01</v>
      </c>
      <c r="F106" s="82" t="s">
        <v>5275</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5275</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5275</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5275</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5275</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2021-08-31T13:51:57Z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