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89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<sst xmlns="http://schemas.openxmlformats.org/spreadsheetml/2006/main" count="6472" uniqueCount="5304">
  <si>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</si>
  <si>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</si>
  <si>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</si>
  <si>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</si>
  <si>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</si>
  <si>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</si>
  <si>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</si>
  <si>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</si>
  <si>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</si>
  <si>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</si>
  <si>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</si>
  <si>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</si>
  <si>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</si>
  <si>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</si>
  <si>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</si>
  <si>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</si>
  <si>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</si>
  <si>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</si>
  <si>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</si>
  <si>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</si>
  <si>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</si>
  <si>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</si>
  <si>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</si>
  <si>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</si>
  <si>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</si>
  <si>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</si>
  <si>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</si>
  <si>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</si>
  <si>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</si>
  <si>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</si>
  <si>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</si>
  <si>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</si>
  <si>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</si>
  <si>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</si>
  <si>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</si>
  <si>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</si>
  <si>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</si>
  <si>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</si>
  <si>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</si>
  <si>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</si>
  <si>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</si>
  <si>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</si>
  <si>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</si>
  <si>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</si>
  <si>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</si>
  <si>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</si>
  <si>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</si>
  <si>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</si>
  <si>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</si>
  <si>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</si>
  <si>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</si>
  <si>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</si>
  <si>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</si>
  <si>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</si>
  <si>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</si>
  <si>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</si>
  <si>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</si>
  <si>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</si>
  <si>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</si>
  <si>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</si>
  <si>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</si>
  <si>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</si>
  <si>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</si>
  <si>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</si>
  <si>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</si>
  <si>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</si>
  <si>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</si>
  <si>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</si>
  <si>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</si>
  <si>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</si>
  <si>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</si>
  <si>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</si>
  <si>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</si>
  <si>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</si>
  <si>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</si>
  <si>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</si>
  <si>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</si>
  <si>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</si>
  <si>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</si>
  <si>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</si>
  <si>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</si>
  <si>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</si>
  <si>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</si>
  <si>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</si>
  <si>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</si>
  <si>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</si>
  <si>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</si>
  <si>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</si>
  <si>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</si>
  <si>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</si>
  <si>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</si>
  <si>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</si>
  <si>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</si>
  <si>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</si>
  <si>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</si>
  <si>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</si>
  <si>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</si>
  <si>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</si>
  <si>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</si>
  <si>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</si>
  <si>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</si>
  <si>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</si>
  <si>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</si>
  <si>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</si>
  <si>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</si>
  <si>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</si>
  <si>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</si>
  <si>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</si>
  <si>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</si>
  <si>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</si>
  <si>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</si>
  <si>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</si>
  <si>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</si>
  <si>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</si>
  <si>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</si>
  <si>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</si>
  <si>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</si>
  <si>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</si>
  <si>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</si>
  <si>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</si>
  <si>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</si>
  <si>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</si>
  <si>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</si>
  <si>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</si>
  <si>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</si>
  <si>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</si>
  <si>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</si>
  <si>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</si>
  <si>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</si>
  <si>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</si>
  <si>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</si>
  <si>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</si>
  <si>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</si>
  <si>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</si>
  <si>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</si>
  <si>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</si>
  <si>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</si>
  <si>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</si>
  <si>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</si>
  <si>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</si>
  <si>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</si>
  <si>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</si>
  <si>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</si>
  <si>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</si>
  <si>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</si>
  <si>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</si>
  <si>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</si>
  <si>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</si>
  <si>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</si>
  <si>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</si>
  <si>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</si>
  <si>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</si>
  <si>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</si>
  <si>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</si>
  <si>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</si>
  <si>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</si>
  <si>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</si>
  <si>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</si>
  <si>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</si>
  <si>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</si>
  <si>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</si>
  <si>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</si>
  <si>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</si>
  <si>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</si>
  <si>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</si>
  <si>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</si>
  <si>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</si>
  <si>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</si>
  <si>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</si>
  <si>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</si>
  <si>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</si>
  <si>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</si>
  <si>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</si>
  <si>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</si>
  <si>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</si>
  <si>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</si>
  <si>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</si>
  <si>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</si>
  <si>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</si>
  <si>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</si>
  <si>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</si>
  <si>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</si>
  <si>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</si>
  <si>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</si>
  <si>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</si>
  <si>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</si>
  <si>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</si>
  <si>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</si>
  <si>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</si>
  <si>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</si>
  <si>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</si>
  <si>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</si>
  <si>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</si>
  <si>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</si>
  <si>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</si>
  <si>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</si>
  <si>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</si>
  <si>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</si>
  <si>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</si>
  <si>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</si>
  <si>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</si>
  <si>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</si>
  <si>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</si>
  <si>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</si>
  <si>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</si>
  <si>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</si>
  <si>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</si>
  <si>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</si>
  <si>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</si>
  <si>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</si>
  <si>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</si>
  <si>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</si>
  <si>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</si>
  <si>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</si>
  <si>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</si>
  <si>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</si>
  <si>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</si>
  <si>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</si>
  <si>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</si>
  <si>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</si>
  <si>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</si>
  <si>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</si>
  <si>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</si>
  <si>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</si>
  <si>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</si>
  <si>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</si>
  <si>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</si>
  <si>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</si>
  <si>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</si>
  <si>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</si>
  <si>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</si>
  <si>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</si>
  <si>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</si>
  <si>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</si>
  <si>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</si>
  <si>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</si>
  <si>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</si>
  <si>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</si>
  <si>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</si>
  <si>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</si>
  <si>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</si>
  <si>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</si>
  <si>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</si>
  <si>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</si>
  <si>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</si>
  <si>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</si>
  <si>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</si>
  <si>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</si>
  <si>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</si>
  <si>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</si>
  <si>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</si>
  <si>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</si>
  <si>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</si>
  <si>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</si>
  <si>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</si>
  <si>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</si>
  <si>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</si>
  <si>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</si>
  <si>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</si>
  <si>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</si>
  <si>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</si>
  <si>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</si>
  <si>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</si>
  <si>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</si>
  <si>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</si>
  <si>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</si>
  <si>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</si>
  <si>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</si>
  <si>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</si>
  <si>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</si>
  <si>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</si>
  <si>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</si>
  <si>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</si>
  <si>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</si>
  <si>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</si>
  <si>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</si>
  <si>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</si>
  <si>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</si>
  <si>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</si>
  <si>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</si>
  <si>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</si>
  <si>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</si>
  <si>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</si>
  <si>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</si>
  <si>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</si>
  <si>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</si>
  <si>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</si>
  <si>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</si>
  <si>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</si>
  <si>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</si>
  <si>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</si>
  <si>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</si>
  <si>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</si>
  <si>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</si>
  <si>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</si>
  <si>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</si>
  <si>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</si>
  <si>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</si>
  <si>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</si>
  <si>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</si>
  <si>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</si>
  <si>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</si>
  <si>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</si>
  <si>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</si>
  <si>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</si>
  <si>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</si>
  <si>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</si>
  <si>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</si>
  <si>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</si>
  <si>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</si>
  <si>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</si>
  <si>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</si>
  <si>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</si>
  <si>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</si>
  <si>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</si>
  <si>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</si>
  <si>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</si>
  <si>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</si>
  <si>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</si>
  <si>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</si>
  <si>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</si>
  <si>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</si>
  <si>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</si>
  <si>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</si>
  <si>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</si>
  <si>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</si>
  <si>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</si>
  <si>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</si>
  <si>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</si>
  <si>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</si>
  <si>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</si>
  <si>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</si>
  <si>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</si>
  <si>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</si>
  <si>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</si>
  <si>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</si>
  <si>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</si>
  <si>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</si>
  <si>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</si>
  <si>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</si>
  <si>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</si>
  <si>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</si>
  <si>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</si>
  <si>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</si>
  <si>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</si>
  <si>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</si>
  <si>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</si>
  <si>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</si>
  <si>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</si>
  <si>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</si>
  <si>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</si>
  <si>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</si>
  <si>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</si>
  <si>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</si>
  <si>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</si>
  <si>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</si>
  <si>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</si>
  <si>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</si>
  <si>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</si>
  <si>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</si>
  <si>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</si>
  <si>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</si>
  <si>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</si>
  <si>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</si>
  <si>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</si>
  <si>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</si>
  <si>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</si>
  <si>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</si>
  <si>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</si>
  <si>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</si>
  <si>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</si>
  <si>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</si>
  <si>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</si>
  <si>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</si>
  <si>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</si>
  <si>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</si>
  <si>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</si>
  <si>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</si>
  <si>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</si>
  <si>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</si>
  <si>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</si>
  <si>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</si>
  <si>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</si>
  <si>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</si>
  <si>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</si>
  <si>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</si>
  <si>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</si>
  <si>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</si>
  <si>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</si>
  <si>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</si>
  <si>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</si>
  <si>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</si>
  <si>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</si>
  <si>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</si>
  <si>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</si>
  <si>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</si>
  <si>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</si>
  <si>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</si>
  <si>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</si>
  <si>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</si>
  <si>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</si>
  <si>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</si>
  <si>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</si>
  <si>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</si>
  <si>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</si>
  <si>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</si>
  <si>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</si>
  <si>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</si>
  <si>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</si>
  <si>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</si>
  <si>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</si>
  <si>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</si>
  <si>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</si>
  <si>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</si>
  <si>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</si>
  <si>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</si>
  <si>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</si>
  <si>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</si>
  <si>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</si>
  <si>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</si>
  <si>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</si>
  <si>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</si>
  <si>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</si>
  <si>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</si>
  <si>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</si>
  <si>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</si>
  <si>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</si>
  <si>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</si>
  <si>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</si>
  <si>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</si>
  <si>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</si>
  <si>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</si>
  <si>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</si>
  <si>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</si>
  <si>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</si>
  <si>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</si>
  <si>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</si>
  <si>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</si>
  <si>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</si>
  <si>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</si>
  <si>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</si>
  <si>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</si>
  <si>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</si>
  <si>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</si>
  <si>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</si>
  <si>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</si>
  <si>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</si>
  <si>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</si>
  <si>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</si>
  <si>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</si>
  <si>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</si>
  <si>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</si>
  <si>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</si>
  <si>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</si>
  <si>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</si>
  <si>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</si>
  <si>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</si>
  <si>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</si>
  <si>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</si>
  <si>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</si>
  <si>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</si>
  <si>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</si>
  <si>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</si>
  <si>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</si>
  <si>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</si>
  <si>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</si>
  <si>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</si>
  <si>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</si>
  <si>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</si>
  <si>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</si>
  <si>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</si>
  <si>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</si>
  <si>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</si>
  <si>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</si>
  <si>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</si>
  <si>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</si>
  <si>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</si>
  <si>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</si>
  <si>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</si>
  <si>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</si>
  <si>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</si>
  <si>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</si>
  <si>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</si>
  <si>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</si>
  <si>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</si>
  <si>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</si>
  <si>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</si>
  <si>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</si>
  <si>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</si>
  <si>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</si>
  <si>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</si>
  <si>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</si>
  <si>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</si>
  <si>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</si>
  <si>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</si>
  <si>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</si>
  <si>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</si>
  <si>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</si>
  <si>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</si>
  <si>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</si>
  <si>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</si>
  <si>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</si>
  <si>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</si>
  <si>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</si>
  <si>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</si>
  <si>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</si>
  <si>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</si>
  <si>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</si>
  <si>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</si>
  <si>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</si>
  <si>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</si>
  <si>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</si>
  <si>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</si>
  <si>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</si>
  <si>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</si>
  <si>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</si>
  <si>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</si>
  <si>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</si>
  <si>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</si>
  <si>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</si>
  <si>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</si>
  <si>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</si>
  <si>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</si>
  <si>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</si>
  <si>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</si>
  <si>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</si>
  <si>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</si>
  <si>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</si>
  <si>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</si>
  <si>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</si>
  <si>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</si>
  <si>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</si>
  <si>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</si>
  <si>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</si>
  <si>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</si>
  <si>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</si>
  <si>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</si>
  <si>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</si>
  <si>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</si>
  <si>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</si>
  <si>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</si>
  <si>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</si>
  <si>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</si>
  <si>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</si>
  <si>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</si>
  <si>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</si>
  <si>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</si>
  <si>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</si>
  <si>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</si>
  <si>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</si>
  <si>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</si>
  <si>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</si>
  <si>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</si>
  <si>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</si>
  <si>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</si>
  <si>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</si>
  <si>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</si>
  <si>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</si>
  <si>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</si>
  <si>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</si>
  <si>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</si>
  <si>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</si>
  <si>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</si>
  <si>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</si>
  <si>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</si>
  <si>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</si>
  <si>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</si>
  <si>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</si>
  <si>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</si>
  <si>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</si>
  <si>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</si>
  <si>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</si>
  <si>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</si>
  <si>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</si>
  <si>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</si>
  <si>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</si>
  <si>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</si>
  <si>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</si>
  <si>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</si>
  <si>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</si>
  <si>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</si>
  <si>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</si>
  <si>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</si>
  <si>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</si>
  <si>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</si>
  <si>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</si>
  <si>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</si>
  <si>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</si>
  <si>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</si>
  <si>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</si>
  <si>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</si>
  <si>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</si>
  <si>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</si>
  <si>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</si>
  <si>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</si>
  <si>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</si>
  <si>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</si>
  <si>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</si>
  <si>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</si>
  <si>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</si>
  <si>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</si>
  <si>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</si>
  <si>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</si>
  <si>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</si>
  <si>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</si>
  <si>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</si>
  <si>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</si>
  <si>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</si>
  <si>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</si>
  <si>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</si>
  <si>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</si>
  <si>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</si>
  <si>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</si>
  <si>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</si>
  <si>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</si>
  <si>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</si>
  <si>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</si>
  <si>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</si>
  <si>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</si>
  <si>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</si>
  <si>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</si>
  <si>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</si>
  <si>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</si>
  <si>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</si>
  <si>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</si>
  <si>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</si>
  <si>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</si>
  <si>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</si>
  <si>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</si>
  <si>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</si>
  <si>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</si>
  <si>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</si>
  <si>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</si>
  <si>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</si>
  <si>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</si>
  <si>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</si>
  <si>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</si>
  <si>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</si>
  <si>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</si>
  <si>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</si>
  <si>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</si>
  <si>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</si>
  <si>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</si>
  <si>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</si>
  <si>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</si>
  <si>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</si>
  <si>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</si>
  <si>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</si>
  <si>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</si>
  <si>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</si>
  <si>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</si>
  <si>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</si>
  <si>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</si>
  <si>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</si>
  <si>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</si>
  <si>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</si>
  <si>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</si>
  <si>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</si>
  <si>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</si>
  <si>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</si>
  <si>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</si>
  <si>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</si>
  <si>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</si>
  <si>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</si>
  <si>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</si>
  <si>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</si>
  <si>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</si>
  <si>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</si>
  <si>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</si>
  <si>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</si>
  <si>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</si>
  <si>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</si>
  <si>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</si>
  <si>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</si>
  <si>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</si>
  <si>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</si>
  <si>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</si>
  <si>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</si>
  <si>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</si>
  <si>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</si>
  <si>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</si>
  <si>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</si>
  <si>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</si>
  <si>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</si>
  <si>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</si>
  <si>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</si>
  <si>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</si>
  <si>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</si>
  <si>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</si>
  <si>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</si>
  <si>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</si>
  <si>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</si>
  <si>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</si>
  <si>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</si>
  <si>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</si>
  <si>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</si>
  <si>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</si>
  <si>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</si>
  <si>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</si>
  <si>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</si>
  <si>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</si>
  <si>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</si>
  <si>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</si>
  <si>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</si>
  <si>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</si>
  <si>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</si>
  <si>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</si>
  <si>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</si>
  <si>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</si>
  <si>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</si>
  <si>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</si>
  <si>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</si>
  <si>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</si>
  <si>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</si>
  <si>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</si>
  <si>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</si>
  <si>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</si>
  <si>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</si>
  <si>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</si>
  <si>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</si>
  <si>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</si>
  <si>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</si>
  <si>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</si>
  <si>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</si>
  <si>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</si>
  <si>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</si>
  <si>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</si>
  <si>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</si>
  <si>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</si>
  <si>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</si>
  <si>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</si>
  <si>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</si>
  <si>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</si>
  <si>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</si>
  <si>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</si>
  <si>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</si>
  <si>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</si>
  <si>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</si>
  <si>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</si>
  <si>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</si>
  <si>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</si>
  <si>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</si>
  <si>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</si>
  <si>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</si>
  <si>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</si>
  <si>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</si>
  <si>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</si>
  <si>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</si>
  <si>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</si>
  <si>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</si>
  <si>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</si>
  <si>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</si>
  <si>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</si>
  <si>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</si>
  <si>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</si>
  <si>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</si>
  <si>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</si>
  <si>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</si>
  <si>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</si>
  <si>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</si>
  <si>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</si>
  <si>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</si>
  <si>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</si>
  <si>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</si>
  <si>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</si>
  <si>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</si>
  <si>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</si>
  <si>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</si>
  <si>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</si>
  <si>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</si>
  <si>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</si>
  <si>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</si>
  <si>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</si>
  <si>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</si>
  <si>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</si>
  <si>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</si>
  <si>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</si>
  <si>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</si>
  <si>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</si>
  <si>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</si>
  <si>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</si>
  <si>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</si>
  <si>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</si>
  <si>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</si>
  <si>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</si>
  <si>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</si>
  <si>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</si>
  <si>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</si>
  <si>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</si>
  <si>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</si>
  <si>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</si>
  <si>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</si>
  <si>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</si>
  <si>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</si>
  <si>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</si>
  <si>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</si>
  <si>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</si>
  <si>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</si>
  <si>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</si>
  <si>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</si>
  <si>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</si>
  <si>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</si>
  <si>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</si>
  <si>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</si>
  <si>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</si>
  <si>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</si>
  <si>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</si>
  <si>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</si>
  <si>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</si>
  <si>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</si>
  <si>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</si>
  <si>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</si>
  <si>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</si>
  <si>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</si>
  <si>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</si>
  <si>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</si>
  <si>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</si>
  <si>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</si>
  <si>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</si>
  <si>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</si>
  <si>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</si>
  <si>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</si>
  <si>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</si>
  <si>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</si>
  <si>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</si>
  <si>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</si>
  <si>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</si>
  <si>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</si>
  <si>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</si>
  <si>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</si>
  <si>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</si>
  <si>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</si>
  <si>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</si>
  <si>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</si>
  <si>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</si>
  <si>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</si>
  <si>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</si>
  <si>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</si>
  <si>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</si>
  <si>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</si>
  <si>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</si>
  <si>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</si>
  <si>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</si>
  <si>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</si>
  <si>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</si>
  <si>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</si>
  <si>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</si>
  <si>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</si>
  <si>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</si>
  <si>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</si>
  <si>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</si>
  <si>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</si>
  <si>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</si>
  <si>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</si>
  <si>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</si>
  <si>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</si>
  <si>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</si>
  <si>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</si>
  <si>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</si>
  <si>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</si>
  <si>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</si>
  <si>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</si>
  <si>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</si>
  <si>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</si>
  <si>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</si>
  <si>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</si>
  <si>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</si>
  <si>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</si>
  <si>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</si>
  <si>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</si>
  <si>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</si>
  <si>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</si>
  <si>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</si>
  <si>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</si>
  <si>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</si>
  <si>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</si>
  <si>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</si>
  <si>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</si>
  <si>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</si>
  <si>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</si>
  <si>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</si>
  <si>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</si>
  <si>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</si>
  <si>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</si>
  <si>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</si>
  <si>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</si>
  <si>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</si>
  <si>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</si>
  <si>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</si>
  <si>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</si>
  <si>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</si>
  <si>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</si>
  <si>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</si>
  <si>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</si>
  <si>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</si>
  <si>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</si>
  <si>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</si>
  <si>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</si>
  <si>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</si>
  <si>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</si>
  <si>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</si>
  <si>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</si>
  <si>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</si>
  <si>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</si>
  <si>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</si>
  <si>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</si>
  <si>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</si>
  <si>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</si>
  <si>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</si>
  <si>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</si>
  <si>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</si>
  <si>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</si>
  <si>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</si>
  <si>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</si>
  <si>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</si>
  <si>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</si>
  <si>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</si>
  <si>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</si>
  <si>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</si>
  <si>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</si>
  <si>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</si>
  <si>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</si>
  <si>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</si>
  <si>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</si>
  <si>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</si>
  <si>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</si>
  <si>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</si>
  <si>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</si>
  <si>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</si>
  <si>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</si>
  <si>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</si>
  <si>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</si>
  <si>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</si>
  <si>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</si>
  <si>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</si>
  <si>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</si>
  <si>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</si>
  <si>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</si>
  <si>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</si>
  <si>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</si>
  <si>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</si>
  <si>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</si>
  <si>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</si>
  <si>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</si>
  <si>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</si>
  <si>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</si>
  <si>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</si>
  <si>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</si>
  <si>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</si>
  <si>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</si>
  <si>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</si>
  <si>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</si>
  <si>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</si>
  <si>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</si>
  <si>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</si>
  <si>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</si>
  <si>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</si>
  <si>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</si>
  <si>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</si>
  <si>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</si>
  <si>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</si>
  <si>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</si>
  <si>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</si>
  <si>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</si>
  <si>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</si>
  <si>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</si>
  <si>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</si>
  <si>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</si>
  <si>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</si>
  <si>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</si>
  <si>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</si>
  <si>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</si>
  <si>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</si>
  <si>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</si>
  <si>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</si>
  <si>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</si>
  <si>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</si>
  <si>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</si>
  <si>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</si>
  <si>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</si>
  <si>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</si>
  <si>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</si>
  <si>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</si>
  <si>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</si>
  <si>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</si>
  <si>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</si>
  <si>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</si>
  <si>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</si>
  <si>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</si>
  <si>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</si>
  <si>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</si>
  <si>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</si>
  <si>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</si>
  <si>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</si>
  <si>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</si>
  <si>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</si>
  <si>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</si>
  <si>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</si>
  <si>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</si>
  <si>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</si>
  <si>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</si>
  <si>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</si>
  <si>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</si>
  <si>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</si>
  <si>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</si>
  <si>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</si>
  <si>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</si>
  <si>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</si>
  <si>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</si>
  <si>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</si>
  <si>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</si>
  <si>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</si>
  <si>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</si>
  <si>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</si>
  <si>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</si>
  <si>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</si>
  <si>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</si>
  <si>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</si>
  <si>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</si>
  <si>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</si>
  <si>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</si>
  <si>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</si>
  <si>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</si>
  <si>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</si>
  <si>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</si>
  <si>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</si>
  <si>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</si>
  <si>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</si>
  <si>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</si>
  <si>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</si>
  <si>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</si>
  <si>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</si>
  <si>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</si>
  <si>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</si>
  <si>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</si>
  <si>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</si>
  <si>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</si>
  <si>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</si>
  <si>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</si>
  <si>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</si>
  <si>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</si>
  <si>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</si>
  <si>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</si>
  <si>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</si>
  <si>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</si>
  <si>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</si>
  <si>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</si>
  <si>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</si>
  <si>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</si>
  <si>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</si>
  <si>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</si>
  <si>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</si>
  <si>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</si>
  <si>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</si>
  <si>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</si>
  <si>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</si>
  <si>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</si>
  <si>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</si>
  <si>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</si>
  <si>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</si>
  <si>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</si>
  <si>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</si>
  <si>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</si>
  <si>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</si>
  <si>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</si>
  <si>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</si>
  <si>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</si>
  <si>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</si>
  <si>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</si>
  <si>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</si>
  <si>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</si>
  <si>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</si>
  <si>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</si>
  <si>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</si>
  <si>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</si>
  <si>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</si>
  <si>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</si>
  <si>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</si>
  <si>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</si>
  <si>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</si>
  <si>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</si>
  <si>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</si>
  <si>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</si>
  <si>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</si>
  <si>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</si>
  <si>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</si>
  <si>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</si>
  <si>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</si>
  <si>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</si>
  <si>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</si>
  <si>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</si>
  <si>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</si>
  <si>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</si>
  <si>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</si>
  <si>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</si>
  <si>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</si>
  <si>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</si>
  <si>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</si>
  <si>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</si>
  <si>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</si>
  <si>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</si>
  <si>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</si>
  <si>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</si>
  <si>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</si>
  <si>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</si>
  <si>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</si>
  <si>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</si>
  <si>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</si>
  <si>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</si>
  <si>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</si>
  <si>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</si>
  <si>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</si>
  <si>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</si>
  <si>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</si>
  <si>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</si>
  <si>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</si>
  <si>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</si>
  <si>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</si>
  <si>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</si>
  <si>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</si>
  <si>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</si>
  <si>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</si>
  <si>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</si>
  <si>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</si>
  <si>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</si>
  <si>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</si>
  <si>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</si>
  <si>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</si>
  <si>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</si>
  <si>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</si>
  <si>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</si>
  <si>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</si>
  <si>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</si>
  <si>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</si>
  <si>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</si>
  <si>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</si>
  <si>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</si>
  <si>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</si>
  <si>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</si>
  <si>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</si>
  <si>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</si>
  <si>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</si>
  <si>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</si>
  <si>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</si>
  <si>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</si>
  <si>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</si>
  <si>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</si>
  <si>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</si>
  <si>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</si>
  <si>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</si>
  <si>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</si>
  <si>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</si>
  <si>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</si>
  <si>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</si>
  <si>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</si>
  <si>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</si>
  <si>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</si>
  <si>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</si>
  <si>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</si>
  <si>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</si>
  <si>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</si>
  <si>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</si>
  <si>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</si>
  <si>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</si>
  <si>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</si>
  <si>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</si>
  <si>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</si>
  <si>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</si>
  <si>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</si>
  <si>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</si>
  <si>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</si>
  <si>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</si>
  <si>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</si>
  <si>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</si>
  <si>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</si>
  <si>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</si>
  <si>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</si>
  <si>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</si>
  <si>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</si>
  <si>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</si>
  <si>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</si>
  <si>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</si>
  <si>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</si>
  <si>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</si>
  <si>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</si>
  <si>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</si>
  <si>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</si>
  <si>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</si>
  <si>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</si>
  <si>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</si>
  <si>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</si>
  <si>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</si>
  <si>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</si>
  <si>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</si>
  <si>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</si>
  <si>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</si>
  <si>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</si>
  <si>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</si>
  <si>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</si>
  <si>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</si>
  <si>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</si>
  <si>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</si>
  <si>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</si>
  <si>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</si>
  <si>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</si>
  <si>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</si>
  <si>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</si>
  <si>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</si>
  <si>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</si>
  <si>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</si>
  <si>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</si>
  <si>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</si>
  <si>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</si>
  <si>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</si>
  <si>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</si>
  <si>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</si>
  <si>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</si>
  <si>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</si>
  <si>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</si>
  <si>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</si>
  <si>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</si>
  <si>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</si>
  <si>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</si>
  <si>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</si>
  <si>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</si>
  <si>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</si>
  <si>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</si>
  <si>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</si>
  <si>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</si>
  <si>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</si>
  <si>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</si>
  <si>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</si>
  <si>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</si>
  <si>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</si>
  <si>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</si>
  <si>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</si>
  <si>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</si>
  <si>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</si>
  <si>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</si>
  <si>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</si>
  <si>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</si>
  <si>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</si>
  <si>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</si>
  <si>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</si>
  <si>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</si>
  <si>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</si>
  <si>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</si>
  <si>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</si>
  <si>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</si>
  <si>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</si>
  <si>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</si>
  <si>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</si>
  <si>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</si>
  <si>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</si>
  <si>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</si>
  <si>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</si>
  <si>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</si>
  <si>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</si>
  <si>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</si>
  <si>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</si>
  <si>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</si>
  <si>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</si>
  <si>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</si>
  <si>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</si>
  <si>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</si>
  <si>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</si>
  <si>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</si>
  <si>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</si>
  <si>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</si>
  <si>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</si>
  <si>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</si>
  <si>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</si>
  <si>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</si>
  <si>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</si>
  <si>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</si>
  <si>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</si>
  <si>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</si>
  <si>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</si>
  <si>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</si>
  <si>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</si>
  <si>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</si>
  <si>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</si>
  <si>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</si>
  <si>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</si>
  <si>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</si>
  <si>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</si>
  <si>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</si>
  <si>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</si>
  <si>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</si>
  <si>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</si>
  <si>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</si>
  <si>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</si>
  <si>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</si>
  <si>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</si>
  <si>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</si>
  <si>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</si>
  <si>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</si>
  <si>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</si>
  <si>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</si>
  <si>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</si>
  <si>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</si>
  <si>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</si>
  <si>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</si>
  <si>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</si>
  <si>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</si>
  <si>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</si>
  <si>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</si>
  <si>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</si>
  <si>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</si>
  <si>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</si>
  <si>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</si>
  <si>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</si>
  <si>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</si>
  <si>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</si>
  <si>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</si>
  <si>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</si>
  <si>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</si>
  <si>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</si>
  <si>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</si>
  <si>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</si>
  <si>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</si>
  <si>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</si>
  <si>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</si>
  <si>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</si>
  <si>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</si>
  <si>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</si>
  <si>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</si>
  <si>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</si>
  <si>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</si>
  <si>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</si>
  <si>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</si>
  <si>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</si>
  <si>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</si>
  <si>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</si>
  <si>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</si>
  <si>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</si>
  <si>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</si>
  <si>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</si>
  <si>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</si>
  <si>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</si>
  <si>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</si>
  <si>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</si>
  <si>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</si>
  <si>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</si>
  <si>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</si>
  <si>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</si>
  <si>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</si>
  <si>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</si>
  <si>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</si>
  <si>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</si>
  <si>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</si>
  <si>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</si>
  <si>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</si>
  <si>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</si>
  <si>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</si>
  <si>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</si>
  <si>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</si>
  <si>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</si>
  <si>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</si>
  <si>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</si>
  <si>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</si>
  <si>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</si>
  <si>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</si>
  <si>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</si>
  <si>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</si>
  <si>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</si>
  <si>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</si>
  <si>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</si>
  <si>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</si>
  <si>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</si>
  <si>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</si>
  <si>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</si>
  <si>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</si>
  <si>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</si>
  <si>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</si>
  <si>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</si>
  <si>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</si>
  <si>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</si>
  <si>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</si>
  <si>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</si>
  <si>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</si>
  <si>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</si>
  <si>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</si>
  <si>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</si>
  <si>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</si>
  <si>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</si>
  <si>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</si>
  <si>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</si>
  <si>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</si>
  <si>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</si>
  <si>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</si>
  <si>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</si>
  <si>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</si>
  <si>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</si>
  <si>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</si>
  <si>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</si>
  <si>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</si>
  <si>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</si>
  <si>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</si>
  <si>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</si>
  <si>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</si>
  <si>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</si>
  <si>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</si>
  <si>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</si>
  <si>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</si>
  <si>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</si>
  <si>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</si>
  <si>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</si>
  <si>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</si>
  <si>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</si>
  <si>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</si>
  <si>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</si>
  <si>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</si>
  <si>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</si>
  <si>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</si>
  <si>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</si>
  <si>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</si>
  <si>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</si>
  <si>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</si>
  <si>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</si>
  <si>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</si>
  <si>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</si>
  <si>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</si>
  <si>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</si>
  <si>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</si>
  <si>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</si>
  <si>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</si>
  <si>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</si>
  <si>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</si>
  <si>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</si>
  <si>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</si>
  <si>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</si>
  <si>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</si>
  <si>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</si>
  <si>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</si>
  <si>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</si>
  <si>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</si>
  <si>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</si>
  <si>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</si>
  <si>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</si>
  <si>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</si>
  <si>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</si>
  <si>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</si>
  <si>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</si>
  <si>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</si>
  <si>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</si>
  <si>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</si>
  <si>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</si>
  <si>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</si>
  <si>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</si>
  <si>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</si>
  <si>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</si>
  <si>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</si>
  <si>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</si>
  <si>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</si>
  <si>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</si>
  <si>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</si>
  <si>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</si>
  <si>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</si>
  <si>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</si>
  <si>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</si>
  <si>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</si>
  <si>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</si>
  <si>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</si>
  <si>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</si>
  <si>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</si>
  <si>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</si>
  <si>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</si>
  <si>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</si>
  <si>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</si>
  <si>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</si>
  <si>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</si>
  <si>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</si>
  <si>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</si>
  <si>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</si>
  <si>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</si>
  <si>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</si>
  <si>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</si>
  <si>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</si>
  <si>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</si>
  <si>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</si>
  <si>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</si>
  <si>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</si>
  <si>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</si>
  <si>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</si>
  <si>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</si>
  <si>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</si>
  <si>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</si>
  <si>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</si>
  <si>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</si>
  <si>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</si>
  <si>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</si>
  <si>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</si>
  <si>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</si>
  <si>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</si>
  <si>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</si>
  <si>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</si>
  <si>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</si>
  <si>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</si>
  <si>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</si>
  <si>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</si>
  <si>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</si>
  <si>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</si>
  <si>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</si>
  <si>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</si>
  <si>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</si>
  <si>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</si>
  <si>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</si>
  <si>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</si>
  <si>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</si>
  <si>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</si>
  <si>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</si>
  <si>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</si>
  <si>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</si>
  <si>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</si>
  <si>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</si>
  <si>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</si>
  <si>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</si>
  <si>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</si>
  <si>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</si>
  <si>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</si>
  <si>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</si>
  <si>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</si>
  <si>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</si>
  <si>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</si>
  <si>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</si>
  <si>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</si>
  <si>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</si>
  <si>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</si>
  <si>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</si>
  <si>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</si>
  <si>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</si>
  <si>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</si>
  <si>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</si>
  <si>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</si>
  <si>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</si>
  <si>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</si>
  <si>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</si>
  <si>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</si>
  <si>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</si>
  <si>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</si>
  <si>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</si>
  <si>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</si>
  <si>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</si>
  <si>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</si>
  <si>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</si>
  <si>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</si>
  <si>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</si>
  <si>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</si>
  <si>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</si>
  <si>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</si>
  <si>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</si>
  <si>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</si>
  <si>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</si>
  <si>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</si>
  <si>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</si>
  <si>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</si>
  <si>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</si>
  <si>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</si>
  <si>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</si>
  <si>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</si>
  <si>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</si>
  <si>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</si>
  <si>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</si>
  <si>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</si>
  <si>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</si>
  <si>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</si>
  <si>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</si>
  <si>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</si>
  <si>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</si>
  <si>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</si>
  <si>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</si>
  <si>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</si>
  <si>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</si>
  <si>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</si>
  <si>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</si>
  <si>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</si>
  <si>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</si>
  <si>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</si>
  <si>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</si>
  <si>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</si>
  <si>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</si>
  <si>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</si>
  <si>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</si>
  <si>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</si>
  <si>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</si>
  <si>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</si>
  <si>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</si>
  <si>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</si>
  <si>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</si>
  <si>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</si>
  <si>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</si>
  <si>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</si>
  <si>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</si>
  <si>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</si>
  <si>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</si>
  <si>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</si>
  <si>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</si>
  <si>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</si>
  <si>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</si>
  <si>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</si>
  <si>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</si>
  <si>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</si>
  <si>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</si>
  <si>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</si>
  <si>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</si>
  <si>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</si>
  <si>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</si>
  <si>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</si>
  <si>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</si>
  <si>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</si>
  <si>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</si>
  <si>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</si>
  <si>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</si>
  <si>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</si>
  <si>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</si>
  <si>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</si>
  <si>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</si>
  <si>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</si>
  <si>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</si>
  <si>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</si>
  <si>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</si>
  <si>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</si>
  <si>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</si>
  <si>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</si>
  <si>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</si>
  <si>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</si>
  <si>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</si>
  <si>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</si>
  <si>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</si>
  <si>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</si>
  <si>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</si>
  <si>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</si>
  <si>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</si>
  <si>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</si>
  <si>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</si>
  <si>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</si>
  <si>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</si>
  <si>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</si>
  <si>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</si>
  <si>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</si>
  <si>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</si>
  <si>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</si>
  <si>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</si>
  <si>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</si>
  <si>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</si>
  <si>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</si>
  <si>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</si>
  <si>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</si>
  <si>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</si>
  <si>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</si>
  <si>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</si>
  <si>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</si>
  <si>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</si>
  <si>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</si>
  <si>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</si>
  <si>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</si>
  <si>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</si>
  <si>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</si>
  <si>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</si>
  <si>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</si>
  <si>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</si>
  <si>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</si>
  <si>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</si>
  <si>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</si>
  <si>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</si>
  <si>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</si>
  <si>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</si>
  <si>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</si>
  <si>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</si>
  <si>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</si>
  <si>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</si>
  <si>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</si>
  <si>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</si>
  <si>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</si>
  <si>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</si>
  <si>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</si>
  <si>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</si>
  <si>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</si>
  <si>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</si>
  <si>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</si>
  <si>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</si>
  <si>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</si>
  <si>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</si>
  <si>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</si>
  <si>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</si>
  <si>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</si>
  <si>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</si>
  <si>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</si>
  <si>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</si>
  <si>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</si>
  <si>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</si>
  <si>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</si>
  <si>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</si>
  <si>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</si>
  <si>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</si>
  <si>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</si>
  <si>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</si>
  <si>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</si>
  <si>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</si>
  <si>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</si>
  <si>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</si>
  <si>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</si>
  <si>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</si>
  <si>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</si>
  <si>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</si>
  <si>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</si>
  <si>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</si>
  <si>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</si>
  <si>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</si>
  <si>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</si>
  <si>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</si>
  <si>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</si>
  <si>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</si>
  <si>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</si>
  <si>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</si>
  <si>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</si>
  <si>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</si>
  <si>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</si>
  <si>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</si>
  <si>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</si>
  <si>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</si>
  <si>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</si>
  <si>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</si>
  <si>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</si>
  <si>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</si>
  <si>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</si>
  <si>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</si>
  <si>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</si>
  <si>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</si>
  <si>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</si>
  <si>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</si>
  <si>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</si>
  <si>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</si>
  <si>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</si>
  <si>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</si>
  <si>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</si>
  <si>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</si>
  <si>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</si>
  <si>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</si>
  <si>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</si>
  <si>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</si>
  <si>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</si>
  <si>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</si>
  <si>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</si>
  <si>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</si>
  <si>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</si>
  <si>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</si>
  <si>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</si>
  <si>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</si>
  <si>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</si>
  <si>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</si>
  <si>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</si>
  <si>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</si>
  <si>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</si>
  <si>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</si>
  <si>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</si>
  <si>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</si>
  <si>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</si>
  <si>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</si>
  <si>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</si>
  <si>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</si>
  <si>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</si>
  <si>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</si>
  <si>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</si>
  <si>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</si>
  <si>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</si>
  <si>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</si>
  <si>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</si>
  <si>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</si>
  <si>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</si>
  <si>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</si>
  <si>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</si>
  <si>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</si>
  <si>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</si>
  <si>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</si>
  <si>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</si>
  <si>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</si>
  <si>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</si>
  <si>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</si>
  <si>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</si>
  <si>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</si>
  <si>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</si>
  <si>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</si>
  <si>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</si>
  <si>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</si>
  <si>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</si>
  <si>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</si>
  <si>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</si>
  <si>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</si>
  <si>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</si>
  <si>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</si>
  <si>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</si>
  <si>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</si>
  <si>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</si>
  <si>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</si>
  <si>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</si>
  <si>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</si>
  <si>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</si>
  <si>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</si>
  <si>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</si>
  <si>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</si>
  <si>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</si>
  <si>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</si>
  <si>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</si>
  <si>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</si>
  <si>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</si>
  <si>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</si>
  <si>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</si>
  <si>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</si>
  <si>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</si>
  <si>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</si>
  <si>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</si>
  <si>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</si>
  <si>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</si>
  <si>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</si>
  <si>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</si>
  <si>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</si>
  <si>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</si>
  <si>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</si>
  <si>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</si>
  <si>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</si>
  <si>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</si>
  <si>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</si>
  <si>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</si>
  <si>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</si>
  <si>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</si>
  <si>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</si>
  <si>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</si>
  <si>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</si>
  <si>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</si>
  <si>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</si>
  <si>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</si>
  <si>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</si>
  <si>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</si>
  <si>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</si>
  <si>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</si>
  <si>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</si>
  <si>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</si>
  <si>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</si>
  <si>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</si>
  <si>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</si>
  <si>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</si>
  <si>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</si>
  <si>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</si>
  <si>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</si>
  <si>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</si>
  <si>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</si>
  <si>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</si>
  <si>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</si>
  <si>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</si>
  <si>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</si>
  <si>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</si>
  <si>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</si>
  <si>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</si>
  <si>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</si>
  <si>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</si>
  <si>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</si>
  <si>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</si>
  <si>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</si>
  <si>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</si>
  <si>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</si>
  <si>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</si>
  <si>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</si>
  <si>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</si>
  <si>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</si>
  <si>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</si>
  <si>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</si>
  <si>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</si>
  <si>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</si>
  <si>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</si>
  <si>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</si>
  <si>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</si>
  <si>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</si>
  <si>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</si>
  <si>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</si>
  <si>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</si>
  <si>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</si>
  <si>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</si>
  <si>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</si>
  <si>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</si>
  <si>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</si>
  <si>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</si>
  <si>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</si>
  <si>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</si>
  <si>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</si>
  <si>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</si>
  <si>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</si>
  <si>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</si>
  <si>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</si>
  <si>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</si>
  <si>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</si>
  <si>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</si>
  <si>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</si>
  <si>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</si>
  <si>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</si>
  <si>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</si>
  <si>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</si>
  <si>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</si>
  <si>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</si>
  <si>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</si>
  <si>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</si>
  <si>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</si>
  <si>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</si>
  <si>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</si>
  <si>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</si>
  <si>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</si>
  <si>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</si>
  <si>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</si>
  <si>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</si>
  <si>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</si>
  <si>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</si>
  <si>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</si>
  <si>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</si>
  <si>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</si>
  <si>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</si>
  <si>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</si>
  <si>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</si>
  <si>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</si>
  <si>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</si>
  <si>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</si>
  <si>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</si>
  <si>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</si>
  <si>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</si>
  <si>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</si>
  <si>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</si>
  <si>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</si>
  <si>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</si>
  <si>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</si>
  <si>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</si>
  <si>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</si>
  <si>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</si>
  <si>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</si>
  <si>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</si>
  <si>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</si>
  <si>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</si>
  <si>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</si>
  <si>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</si>
  <si>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</si>
  <si>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</si>
  <si>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</si>
  <si>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</si>
  <si>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</si>
  <si>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</si>
  <si>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</si>
  <si>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</si>
  <si>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</si>
  <si>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</si>
  <si>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</si>
  <si>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</si>
  <si>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</si>
  <si>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</si>
  <si>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</si>
  <si>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</si>
  <si>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</si>
  <si>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</si>
  <si>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</si>
  <si>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</si>
  <si>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</si>
  <si>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</si>
  <si>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</si>
  <si>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</si>
  <si>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</si>
  <si>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</si>
  <si>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</si>
  <si>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</si>
  <si>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</si>
  <si>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</si>
  <si>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</si>
  <si>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</si>
  <si>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</si>
  <si>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</si>
  <si>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</si>
  <si>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</si>
  <si>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</si>
  <si>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</si>
  <si>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</si>
  <si>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</si>
  <si>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</si>
  <si>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</si>
  <si>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</si>
  <si>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</si>
  <si>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</si>
  <si>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</si>
  <si>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</si>
  <si>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</si>
  <si>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</si>
  <si>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</si>
  <si>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</si>
  <si>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</si>
  <si>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</si>
  <si>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</si>
  <si>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</si>
  <si>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</si>
  <si>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</si>
  <si>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</si>
  <si>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</si>
  <si>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</si>
  <si>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</si>
  <si>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</si>
  <si>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</si>
  <si>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</si>
  <si>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</si>
  <si>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</si>
  <si>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</si>
  <si>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</si>
  <si>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</si>
  <si>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</si>
  <si>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</si>
  <si>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</si>
  <si>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</si>
  <si>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</si>
  <si>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</si>
  <si>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</si>
  <si>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</si>
  <si>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</si>
  <si>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</si>
  <si>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</si>
  <si>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</si>
  <si>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</si>
  <si>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</si>
  <si>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</si>
  <si>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</si>
  <si>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</si>
  <si>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</si>
  <si>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</si>
  <si>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</si>
  <si>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</si>
  <si>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</si>
  <si>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</si>
  <si>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</si>
  <si>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</si>
  <si>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</si>
  <si>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</si>
  <si>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</si>
  <si>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</si>
  <si>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</si>
  <si>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</si>
  <si>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</si>
  <si>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</si>
  <si>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</si>
  <si>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</si>
  <si>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</si>
  <si>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</si>
  <si>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</si>
  <si>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</si>
  <si>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</si>
  <si>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</si>
  <si>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</si>
  <si>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</si>
  <si>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</si>
  <si>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</si>
  <si>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</si>
  <si>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</si>
  <si>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</si>
  <si>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</si>
  <si>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</si>
  <si>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</si>
  <si>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</si>
  <si>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</si>
  <si>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</si>
  <si>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</si>
  <si>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</si>
  <si>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</si>
  <si>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</si>
  <si>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</si>
  <si>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</si>
  <si>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</si>
  <si>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</si>
  <si>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</si>
  <si>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</si>
  <si>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</si>
  <si>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</si>
  <si>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</si>
  <si>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</si>
  <si>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</si>
  <si>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</si>
  <si>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</si>
  <si>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</si>
  <si>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</si>
  <si>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</si>
  <si>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</si>
  <si>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</si>
  <si>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</si>
  <si>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</si>
  <si>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</si>
  <si>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</si>
  <si>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</si>
  <si>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</si>
  <si>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</si>
  <si>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</si>
  <si>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</si>
  <si>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</si>
  <si>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</si>
  <si>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</si>
  <si>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</si>
  <si>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</si>
  <si>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</si>
  <si>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</si>
  <si>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</si>
  <si>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</si>
  <si>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</si>
  <si>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</si>
  <si>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</si>
  <si>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</si>
  <si>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</si>
  <si>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</si>
  <si>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</si>
  <si>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</si>
  <si>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</si>
  <si>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</si>
  <si>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</si>
  <si>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</si>
  <si>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</si>
  <si>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</si>
  <si>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</si>
  <si>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</si>
  <si>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</si>
  <si>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</si>
  <si>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</si>
  <si>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</si>
  <si>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</si>
  <si>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</si>
  <si>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</si>
  <si>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</si>
  <si>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</si>
  <si>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</si>
  <si>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</si>
  <si>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</si>
  <si>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</si>
  <si>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</si>
  <si>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</si>
  <si>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</si>
  <si>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</si>
  <si>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</si>
  <si>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</si>
  <si>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</si>
  <si>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</si>
  <si>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</si>
  <si>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</si>
  <si>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</si>
  <si>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</si>
  <si>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</si>
  <si>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</si>
  <si>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</si>
  <si>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</si>
  <si>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</si>
  <si>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</si>
  <si>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</si>
  <si>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</si>
  <si>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</si>
  <si>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</si>
  <si>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</si>
  <si>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</si>
  <si>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</si>
  <si>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</si>
  <si>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</si>
  <si>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</si>
  <si>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</si>
  <si>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</si>
  <si>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</si>
  <si>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</si>
  <si>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</si>
  <si>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</si>
  <si>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</si>
  <si>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</si>
  <si>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</si>
  <si>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</si>
  <si>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</si>
  <si>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</si>
  <si>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</si>
  <si>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</si>
  <si>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</si>
  <si>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</si>
  <si>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</si>
  <si>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</si>
  <si>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</si>
  <si>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</si>
  <si>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</si>
  <si>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</si>
  <si>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</si>
  <si>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</si>
  <si>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</si>
  <si>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</si>
  <si>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</si>
  <si>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</si>
  <si>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</si>
  <si>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</si>
  <si>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</si>
  <si>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</si>
  <si>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</si>
  <si>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</si>
  <si>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</si>
  <si>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</si>
  <si>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</si>
  <si>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</si>
  <si>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</si>
  <si>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</si>
  <si>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</si>
  <si>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</si>
  <si>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</si>
  <si>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</si>
  <si>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</si>
  <si>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</si>
  <si>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</si>
  <si>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</si>
  <si>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</si>
  <si>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</si>
  <si>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</si>
  <si>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</si>
  <si>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</si>
  <si>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</si>
  <si>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</si>
  <si>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</si>
  <si>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</si>
  <si>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</si>
  <si>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</si>
  <si>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</si>
  <si>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</si>
  <si>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</si>
  <si>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</si>
  <si>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</si>
  <si>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</si>
  <si>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</si>
  <si>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</si>
  <si>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</si>
  <si>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</si>
  <si>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</si>
  <si>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</si>
  <si>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</si>
  <si>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</si>
  <si>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</si>
  <si>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</si>
  <si>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</si>
  <si>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</si>
  <si>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</si>
  <si>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</si>
  <si>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</si>
  <si>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</si>
  <si>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</si>
  <si>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</si>
  <si>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</si>
  <si>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</si>
  <si>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</si>
  <si>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</si>
  <si>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</si>
  <si>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</si>
  <si>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</si>
  <si>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</si>
  <si>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</si>
  <si>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</si>
  <si>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</si>
  <si>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</si>
  <si>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</si>
  <si>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</si>
  <si>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</si>
  <si>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</si>
  <si>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</si>
  <si>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</si>
  <si>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</si>
  <si>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</si>
  <si>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</si>
  <si>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</si>
  <si>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</si>
  <si>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</si>
  <si>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</si>
  <si>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</si>
  <si>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</si>
  <si>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</si>
  <si>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</si>
  <si>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</si>
  <si>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</si>
  <si>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</si>
  <si>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</si>
  <si>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</si>
  <si>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</si>
  <si>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</si>
  <si>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</si>
  <si>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</si>
  <si>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</si>
  <si>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</si>
  <si>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</si>
  <si>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</si>
  <si>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</si>
  <si>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</si>
  <si>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</si>
  <si>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</si>
  <si>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</si>
  <si>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</si>
  <si>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</si>
  <si>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</si>
  <si>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</si>
  <si>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</si>
  <si>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</si>
  <si>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</si>
  <si>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</si>
  <si>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</si>
  <si>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</si>
  <si>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</si>
  <si>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</si>
  <si>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</si>
  <si>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</si>
  <si>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</si>
  <si>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</si>
  <si>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</si>
  <si>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</si>
  <si>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</si>
  <si>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</si>
  <si>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</si>
  <si>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</si>
  <si>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</si>
  <si>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</si>
  <si>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</si>
  <si>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</si>
  <si>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</si>
  <si>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</si>
  <si>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</si>
  <si>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</si>
  <si>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</si>
  <si>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</si>
  <si>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</si>
  <si>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</si>
  <si>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</si>
  <si>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</si>
  <si>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</si>
  <si>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</si>
  <si>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</si>
  <si>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</si>
  <si>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</si>
  <si>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</si>
  <si>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</si>
  <si>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</si>
  <si>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</si>
  <si>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</si>
  <si>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</si>
  <si>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</si>
  <si>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</si>
  <si>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</si>
  <si>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</si>
  <si>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</si>
  <si>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</si>
  <si>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</si>
  <si>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</si>
  <si>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</si>
  <si>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</si>
  <si>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</si>
  <si>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</si>
  <si>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</si>
  <si>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</si>
  <si>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</si>
  <si>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</si>
  <si>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</si>
  <si>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</si>
  <si>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</si>
  <si>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</si>
  <si>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</si>
  <si>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</si>
  <si>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</si>
  <si>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</si>
  <si>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</si>
  <si>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</si>
  <si>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</si>
  <si>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</si>
  <si>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</si>
  <si>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</si>
  <si>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</si>
  <si>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</si>
  <si>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</si>
  <si>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</si>
  <si>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</si>
  <si>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</si>
  <si>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</si>
  <si>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</si>
  <si>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</si>
  <si>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</si>
  <si>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</si>
  <si>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</si>
  <si>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</si>
  <si>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</si>
  <si>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</si>
  <si>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</si>
  <si>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</si>
  <si>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</si>
  <si>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</si>
  <si>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</si>
  <si>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</si>
  <si>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</si>
  <si>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</si>
  <si>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</si>
  <si>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</si>
  <si>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</si>
  <si>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</si>
  <si>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</si>
  <si>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</si>
  <si>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</si>
  <si>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</si>
  <si>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</si>
  <si>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</si>
  <si>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</si>
  <si>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</si>
  <si>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</si>
  <si>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</si>
  <si>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</si>
  <si>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</si>
  <si>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</si>
  <si>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</si>
  <si>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</si>
  <si>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</si>
  <si>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</si>
  <si>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</si>
  <si>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</si>
  <si>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</si>
  <si>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</si>
  <si>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</si>
  <si>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</si>
  <si>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</si>
  <si>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</si>
  <si>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</si>
  <si>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</si>
  <si>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</si>
  <si>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</si>
  <si>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</si>
  <si>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</si>
  <si>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</si>
  <si>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</si>
  <si>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</si>
  <si>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</si>
  <si>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</si>
  <si>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</si>
  <si>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</si>
  <si>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</si>
  <si>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</si>
  <si>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</si>
  <si>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</si>
  <si>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</si>
  <si>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</si>
  <si>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</si>
  <si>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</si>
  <si>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</si>
  <si>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</si>
  <si>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</si>
  <si>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</si>
  <si>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</si>
  <si>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</si>
  <si>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</si>
  <si>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</si>
  <si>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</si>
  <si>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</si>
  <si>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</si>
  <si>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</si>
  <si>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</si>
  <si>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</si>
  <si>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</si>
  <si>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</si>
  <si>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</si>
  <si>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</si>
  <si>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</si>
  <si>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</si>
  <si>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</si>
  <si>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</si>
  <si>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</si>
  <si>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</si>
  <si>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</si>
  <si>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</si>
  <si>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</si>
  <si>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</si>
  <si>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</si>
  <si>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</si>
  <si>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</si>
  <si>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</si>
  <si>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</si>
  <si>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</si>
  <si>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</si>
  <si>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</si>
  <si>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</si>
  <si>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</si>
  <si>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</si>
  <si>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</si>
  <si>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</si>
  <si>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</si>
  <si>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</si>
  <si>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</si>
  <si>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</si>
  <si>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</si>
  <si>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</si>
  <si>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</si>
  <si>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</si>
  <si>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</si>
  <si>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</si>
  <si>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</si>
  <si>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</si>
  <si>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</si>
  <si>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</si>
  <si>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</si>
  <si>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</si>
  <si>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</si>
  <si>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</si>
  <si>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</si>
  <si>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</si>
  <si>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</si>
  <si>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</si>
  <si>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</si>
  <si>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</si>
  <si>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</si>
  <si>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</si>
  <si>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</si>
  <si>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</si>
  <si>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</si>
  <si>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</si>
  <si>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</si>
  <si>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</si>
  <si>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</si>
  <si>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</si>
  <si>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</si>
  <si>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</si>
  <si>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</si>
  <si>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</si>
  <si>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</si>
  <si>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</si>
  <si>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</si>
  <si>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</si>
  <si>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</si>
  <si>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</si>
  <si>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</si>
  <si>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</si>
  <si>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</si>
  <si>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</si>
  <si>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</si>
  <si>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</si>
  <si>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</si>
  <si>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</si>
  <si>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</si>
  <si>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</si>
  <si>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</si>
  <si>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</si>
  <si>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</si>
  <si>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</si>
  <si>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</si>
  <si>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</si>
  <si>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</si>
  <si>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</si>
  <si>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</si>
  <si>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</si>
  <si>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</si>
  <si>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</si>
  <si>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</si>
  <si>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</si>
  <si>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</si>
  <si>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</si>
  <si>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</si>
  <si>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</si>
  <si>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</si>
  <si>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</si>
  <si>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</si>
  <si>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</si>
  <si>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</si>
  <si>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</si>
  <si>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</si>
  <si>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</si>
  <si>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</si>
  <si>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</si>
  <si>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</si>
  <si>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</si>
  <si>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</si>
  <si>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</si>
  <si>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</si>
  <si>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</si>
  <si>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</si>
  <si>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</si>
  <si>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</si>
  <si>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</si>
  <si>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</si>
  <si>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</si>
  <si>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</si>
  <si>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</si>
  <si>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</si>
  <si>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</si>
  <si>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</si>
  <si>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</si>
  <si>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</si>
  <si>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</si>
  <si>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</si>
  <si>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</si>
  <si>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</si>
  <si>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</si>
  <si>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</si>
  <si>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</si>
  <si>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</si>
  <si>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</si>
  <si>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</si>
  <si>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</si>
  <si>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</si>
  <si>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</si>
  <si>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</si>
  <si>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</si>
  <si>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</si>
  <si>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</si>
  <si>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</si>
  <si>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</si>
  <si>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</si>
  <si>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</si>
  <si>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</si>
  <si>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</si>
  <si>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</si>
  <si>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</si>
  <si>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</si>
  <si>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</si>
  <si>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</si>
  <si>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</si>
  <si>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</si>
  <si>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</si>
  <si>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</si>
  <si>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</si>
  <si>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</si>
  <si>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</si>
  <si>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</si>
  <si>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</si>
  <si>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</si>
  <si>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</si>
  <si>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</si>
  <si>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</si>
  <si>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</si>
  <si>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</si>
  <si>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</si>
  <si>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</si>
  <si>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</si>
  <si>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</si>
  <si>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</si>
  <si>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</si>
  <si>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</si>
  <si>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</si>
  <si>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</si>
  <si>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</si>
  <si>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</si>
  <si>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</si>
  <si>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</si>
  <si>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</si>
  <si>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</si>
  <si>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</si>
  <si>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</si>
  <si>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</si>
  <si>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</si>
  <si>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</si>
  <si>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</si>
  <si>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</si>
  <si>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</si>
  <si>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</si>
  <si>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</si>
  <si>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</si>
  <si>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</si>
  <si>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</si>
  <si>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</si>
  <si>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</si>
  <si>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</si>
  <si>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</si>
  <si>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</si>
  <si>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</si>
  <si>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</si>
  <si>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</si>
  <si>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</si>
  <si>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</si>
  <si>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</si>
  <si>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</si>
  <si>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</si>
  <si>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</si>
  <si>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</si>
  <si>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</si>
  <si>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</si>
  <si>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</si>
  <si>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</si>
  <si>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</si>
  <si>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</si>
  <si>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</si>
  <si>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</si>
  <si>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</si>
  <si>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</si>
  <si>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</si>
  <si>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</si>
  <si>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</si>
  <si>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</si>
  <si>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</si>
  <si>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</si>
  <si>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</si>
  <si>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</si>
  <si>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</si>
  <si>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</si>
  <si>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</si>
  <si>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</si>
  <si>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</si>
  <si>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</si>
  <si>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</si>
  <si>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</si>
  <si>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</si>
  <si>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</si>
  <si>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</si>
  <si>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</si>
  <si>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</si>
  <si>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</si>
  <si>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</si>
  <si>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</si>
  <si>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</si>
  <si>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</si>
  <si>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</si>
  <si>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</si>
  <si>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</si>
  <si>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</si>
  <si>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</si>
  <si>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</si>
  <si>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</si>
  <si>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</si>
  <si>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</si>
  <si>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</si>
  <si>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</si>
  <si>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</si>
  <si>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</si>
  <si>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</si>
  <si>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</si>
  <si>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</si>
  <si>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</si>
  <si>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</si>
  <si>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</si>
  <si>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</si>
  <si>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</si>
  <si>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</si>
  <si>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</si>
  <si>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</si>
  <si>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</si>
  <si>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</si>
  <si>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</si>
  <si>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</si>
  <si>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</si>
  <si>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</si>
  <si>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</si>
  <si>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</si>
  <si>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</si>
  <si>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</si>
  <si>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</si>
  <si>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</si>
  <si>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</si>
  <si>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</si>
  <si>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</si>
  <si>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</si>
  <si>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</si>
  <si>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</si>
  <si>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</si>
  <si>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</si>
  <si>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</si>
  <si>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</si>
  <si>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</si>
  <si>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</si>
  <si>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</si>
  <si>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</si>
  <si>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</si>
  <si>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</si>
  <si>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</si>
  <si>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</si>
  <si>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</si>
  <si>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</si>
  <si>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</si>
  <si>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</si>
  <si>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</si>
  <si>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</si>
  <si>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</si>
  <si>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</si>
  <si>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</si>
  <si>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</si>
  <si>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</si>
  <si>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</si>
  <si>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</si>
  <si>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</si>
  <si>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</si>
  <si>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</si>
  <si>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</si>
  <si>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</si>
  <si>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</si>
  <si>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</si>
  <si>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</si>
  <si>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</si>
  <si>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</si>
  <si>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</si>
  <si>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</si>
  <si>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</si>
  <si>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</si>
  <si>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</si>
  <si>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</si>
  <si>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</si>
  <si>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</si>
  <si>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</si>
  <si>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</si>
  <si>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</si>
  <si>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</si>
  <si>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</si>
  <si>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</si>
  <si>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</si>
  <si>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</si>
  <si>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</si>
  <si>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</si>
  <si>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</si>
  <si>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</si>
  <si>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</si>
  <si>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</si>
  <si>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</si>
  <si>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</si>
  <si>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</si>
  <si>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</si>
  <si>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</si>
  <si>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</si>
  <si>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</si>
  <si>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</si>
  <si>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</si>
  <si>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</si>
  <si>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</si>
  <si>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</si>
  <si>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</si>
  <si>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</si>
  <si>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</si>
  <si>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</si>
  <si>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</si>
  <si>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</si>
  <si>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</si>
  <si>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</si>
  <si>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</si>
  <si>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</si>
  <si>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</si>
  <si>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</si>
  <si>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</si>
  <si>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</si>
  <si>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</si>
  <si>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</si>
  <si>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</si>
  <si>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</si>
  <si>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</si>
  <si>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</si>
  <si>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</si>
  <si>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</si>
  <si>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</si>
  <si>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</si>
  <si>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</si>
  <si>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</si>
  <si>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</si>
  <si>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</si>
  <si>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</si>
  <si>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</si>
  <si>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</si>
  <si>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</si>
  <si>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</si>
  <si>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</si>
  <si>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</si>
  <si>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</si>
  <si>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</si>
  <si>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</si>
  <si>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</si>
  <si>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</si>
  <si>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</si>
  <si>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</si>
  <si>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</si>
  <si>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</si>
  <si>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</si>
  <si>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</si>
  <si>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</si>
  <si>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</si>
  <si>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</si>
  <si>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</si>
  <si>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</si>
  <si>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</si>
  <si>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</si>
  <si>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</si>
  <si>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</si>
  <si>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</si>
  <si>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</si>
  <si>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</si>
  <si>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</si>
  <si>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</si>
  <si>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</si>
  <si>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</si>
  <si>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</si>
  <si>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</si>
  <si>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</si>
  <si>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</si>
  <si>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</si>
  <si>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</si>
  <si>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</si>
  <si>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</si>
  <si>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</si>
  <si>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</si>
  <si>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</si>
  <si>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</si>
  <si>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</si>
  <si>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</si>
  <si>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</si>
  <si>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</si>
  <si>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</si>
  <si>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</si>
  <si>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</si>
  <si>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</si>
  <si>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</si>
  <si>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</si>
  <si>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</si>
  <si>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</si>
  <si>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</si>
  <si>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</si>
  <si>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</si>
  <si>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</si>
  <si>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</si>
  <si>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</si>
  <si>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</si>
  <si>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</si>
  <si>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</si>
  <si>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</si>
  <si>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</si>
  <si>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</si>
  <si>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</si>
  <si>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</si>
  <si>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</si>
  <si>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</si>
  <si>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</si>
  <si>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</si>
  <si>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</si>
  <si>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</si>
  <si>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</si>
  <si>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</si>
  <si>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</si>
  <si>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</si>
  <si>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</si>
  <si>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</si>
  <si>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</si>
  <si>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</si>
  <si>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</si>
  <si>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</si>
  <si>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</si>
  <si>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</si>
  <si>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</si>
  <si>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</si>
  <si>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</si>
  <si>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</si>
  <si>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</si>
  <si>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</si>
  <si>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</si>
  <si>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</si>
  <si>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</si>
  <si>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</si>
  <si>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</si>
  <si>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</si>
  <si>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</si>
  <si>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</si>
  <si>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</si>
  <si>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</si>
  <si>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</si>
  <si>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</si>
  <si>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</si>
  <si>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</si>
  <si>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</si>
  <si>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</si>
  <si>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</si>
  <si>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</si>
  <si>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</si>
  <si>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</si>
  <si>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</si>
  <si>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</si>
  <si>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</si>
  <si>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</si>
  <si>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</si>
  <si>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</si>
  <si>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</si>
  <si>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</si>
  <si>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</si>
  <si>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</si>
  <si>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</si>
  <si>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</si>
  <si>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</si>
  <si>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</si>
  <si>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</si>
  <si>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</si>
  <si>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</si>
  <si>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</si>
  <si>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</si>
  <si>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</si>
  <si>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</si>
  <si>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</si>
  <si>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</si>
  <si>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</si>
  <si>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</si>
  <si>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</si>
  <si>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</si>
  <si>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</si>
  <si>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</si>
  <si>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</si>
  <si>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</si>
  <si>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</si>
  <si>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</si>
  <si>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</si>
  <si>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</si>
  <si>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</si>
  <si>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</si>
  <si>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</si>
  <si>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</si>
  <si>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</si>
  <si>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</si>
  <si>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</si>
  <si>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</si>
  <si>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</si>
  <si>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</si>
  <si>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</si>
  <si>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</si>
  <si>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</si>
  <si>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</si>
  <si>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</si>
  <si>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</si>
  <si>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</si>
  <si>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</si>
  <si>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</si>
  <si>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</si>
  <si>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</si>
  <si>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</si>
  <si>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</si>
  <si>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</si>
  <si>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</si>
  <si>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</si>
  <si>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</si>
  <si>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</si>
  <si>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</si>
  <si>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</si>
  <si>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</si>
  <si>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</si>
  <si>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</si>
  <si>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</si>
  <si>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</si>
  <si>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</si>
  <si>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</si>
  <si>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</si>
  <si>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</si>
  <si>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</si>
  <si>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</si>
  <si>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</si>
  <si>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</si>
  <si>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</si>
  <si>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</si>
  <si>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</si>
  <si>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</si>
  <si>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</si>
  <si>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</si>
  <si>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</si>
  <si>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</si>
  <si>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</si>
  <si>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</si>
  <si>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</si>
  <si>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</si>
  <si>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</si>
  <si>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</si>
  <si>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</si>
  <si>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</si>
  <si>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</si>
  <si>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</si>
  <si>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</si>
  <si>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</si>
  <si>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</si>
  <si>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</si>
  <si>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</si>
  <si>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</si>
  <si>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</si>
  <si>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</si>
  <si>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</si>
  <si>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</si>
  <si>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</si>
  <si>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</si>
  <si>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</si>
  <si>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</si>
  <si>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</si>
  <si>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</si>
  <si>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</si>
  <si>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</si>
  <si>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</si>
  <si>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</si>
  <si>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</si>
  <si>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</si>
  <si>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</si>
  <si>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</si>
  <si>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</si>
  <si>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</si>
  <si>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</si>
  <si>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</si>
  <si>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</si>
  <si>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</si>
  <si>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</si>
  <si>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</si>
  <si>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</si>
  <si>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</si>
  <si>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</si>
  <si>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</si>
  <si>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</si>
  <si>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</si>
  <si>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</si>
  <si>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</si>
  <si>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</si>
  <si>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</si>
  <si>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</si>
  <si>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</si>
  <si>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</si>
  <si>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</si>
  <si>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</si>
  <si>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</si>
  <si>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</si>
  <si>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</si>
  <si>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</si>
  <si>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</si>
  <si>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</si>
  <si>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</si>
  <si>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</si>
  <si>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</si>
  <si>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</si>
  <si>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</si>
  <si>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</si>
  <si>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</si>
  <si>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</si>
  <si>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</si>
  <si>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</si>
  <si>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</si>
  <si>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</si>
  <si>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</si>
  <si>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</si>
  <si>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</si>
  <si>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</si>
  <si>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</si>
  <si>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</si>
  <si>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</si>
  <si>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</si>
  <si>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</si>
  <si>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</si>
  <si>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</si>
  <si>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</si>
  <si>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</si>
  <si>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</si>
  <si>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</si>
  <si>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</si>
  <si>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</si>
  <si>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</si>
  <si>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</si>
  <si>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</si>
  <si>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</si>
  <si>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</si>
  <si>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</si>
  <si>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</si>
  <si>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</si>
  <si>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</si>
  <si>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</si>
  <si>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</si>
  <si>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</si>
  <si>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</si>
  <si>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</si>
  <si>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</si>
  <si>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</si>
  <si>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</si>
  <si>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</si>
  <si>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</si>
  <si>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</si>
  <si>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</si>
  <si>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</si>
  <si>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</si>
  <si>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</si>
  <si>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</si>
  <si>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</si>
  <si>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</si>
  <si>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</si>
  <si>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</si>
  <si>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</si>
  <si>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</si>
  <si>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</si>
  <si>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</si>
  <si>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</si>
  <si>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</si>
  <si>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</si>
  <si>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</si>
  <si>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</si>
  <si>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</si>
  <si>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</si>
  <si>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</si>
  <si>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</si>
  <si>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</si>
  <si>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</si>
  <si>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</si>
  <si>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</si>
  <si>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</si>
  <si>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</si>
  <si>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</si>
  <si>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</si>
  <si>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</si>
  <si>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</si>
  <si>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</si>
  <si>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</si>
  <si>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</si>
  <si>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</si>
  <si>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</si>
  <si>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</si>
  <si>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</si>
  <si>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</si>
  <si>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</si>
  <si>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</si>
  <si>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</si>
  <si>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</si>
  <si>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</si>
  <si>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</si>
  <si>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</si>
  <si>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</si>
  <si>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</si>
  <si>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</si>
  <si>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</si>
  <si>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</si>
  <si>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</si>
  <si>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</si>
  <si>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</si>
  <si>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</si>
  <si>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</si>
  <si>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</si>
  <si>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</si>
  <si>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</si>
  <si>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</si>
  <si>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</si>
  <si>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</si>
  <si>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</si>
  <si>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</si>
  <si>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</si>
  <si>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</si>
  <si>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</si>
  <si>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</si>
  <si>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</si>
  <si>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</si>
  <si>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</si>
  <si>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</si>
  <si>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</si>
  <si>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</si>
  <si>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</si>
  <si>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</si>
  <si>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</si>
  <si>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</si>
  <si>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</si>
  <si>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</si>
  <si>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</si>
  <si>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</si>
  <si>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</si>
  <si>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</si>
  <si>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</si>
  <si>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</si>
  <si>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</si>
  <si>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</si>
  <si>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</si>
  <si>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</si>
  <si>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</si>
  <si>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</si>
  <si>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</si>
  <si>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</si>
  <si>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</si>
  <si>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</si>
  <si>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</si>
  <si>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</si>
  <si>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</si>
  <si>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</si>
  <si>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</si>
  <si>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</si>
  <si>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</si>
  <si>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</si>
  <si>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</si>
  <si>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</si>
  <si>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</si>
  <si>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</si>
  <si>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</si>
  <si>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</si>
  <si>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</si>
  <si>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</si>
  <si>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</si>
  <si>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</si>
  <si>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</si>
  <si>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</si>
  <si>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</si>
  <si>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</si>
  <si>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</si>
  <si>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</si>
  <si>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</si>
  <si>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</si>
  <si>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</si>
  <si>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</si>
  <si>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</si>
  <si>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</si>
  <si>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</si>
  <si>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</si>
  <si>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</si>
  <si>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</si>
  <si>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</si>
  <si>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</si>
  <si>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</si>
  <si>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</si>
  <si>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</si>
  <si>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</si>
  <si>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</si>
  <si>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</si>
  <si>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</si>
  <si>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</si>
  <si>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</si>
  <si>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</si>
  <si>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</si>
  <si>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</si>
  <si>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</si>
  <si>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</si>
  <si>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</si>
  <si>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</si>
  <si>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</si>
  <si>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</si>
  <si>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</si>
  <si>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</si>
  <si>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</si>
  <si>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</si>
  <si>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</si>
  <si>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</si>
  <si>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</si>
  <si>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</si>
  <si>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</si>
  <si>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</si>
  <si>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</si>
  <si>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</si>
  <si>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</si>
  <si>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</si>
  <si>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</si>
  <si>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</si>
  <si>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</si>
  <si>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</si>
  <si>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</si>
  <si>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</si>
  <si>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</si>
  <si>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</si>
  <si>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</si>
  <si>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</si>
  <si>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</si>
  <si>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</si>
  <si>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</si>
  <si>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</si>
  <si>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</si>
  <si>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</si>
  <si>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</si>
  <si>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</si>
  <si>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</si>
  <si>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</si>
  <si>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</si>
  <si>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</si>
  <si>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</si>
  <si>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</si>
  <si>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</si>
  <si>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</si>
  <si>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</si>
  <si>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</si>
  <si>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</si>
  <si>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</si>
  <si>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</si>
  <si>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</si>
  <si>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</si>
  <si>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</si>
  <si>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</si>
  <si>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</si>
  <si>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</si>
  <si>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</si>
  <si>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</si>
  <si>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</si>
  <si>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</si>
  <si>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</si>
  <si>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</si>
  <si>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</si>
  <si>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</si>
  <si>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</si>
  <si>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</si>
  <si>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</si>
  <si>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</si>
  <si>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</si>
  <si>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</si>
  <si>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</si>
  <si>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</si>
  <si>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</si>
  <si>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</si>
  <si>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</si>
  <si>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</si>
  <si>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</si>
  <si>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</si>
  <si>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</si>
  <si>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</si>
  <si>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</si>
  <si>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</si>
  <si>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</si>
  <si>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</si>
  <si>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</si>
  <si>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</si>
  <si>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</si>
  <si>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</si>
  <si>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</si>
  <si>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</si>
  <si>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</si>
  <si>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</si>
  <si>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</si>
  <si>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</si>
  <si>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</si>
  <si>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</si>
  <si>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</si>
  <si>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</si>
  <si>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</si>
  <si>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</si>
  <si>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</si>
  <si>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</si>
  <si>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</si>
  <si>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</si>
  <si>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</si>
  <si>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</si>
  <si>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</si>
  <si>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</si>
  <si>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</si>
  <si>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</si>
  <si>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</si>
  <si>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</si>
  <si>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</si>
  <si>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</si>
  <si>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</si>
  <si>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</si>
  <si>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</si>
  <si>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</si>
  <si>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</si>
  <si>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</si>
  <si>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</si>
  <si>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</si>
  <si>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</si>
  <si>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</si>
  <si>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</si>
  <si>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</si>
  <si>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</si>
  <si>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</si>
  <si>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</si>
  <si>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</si>
  <si>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</si>
  <si>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</si>
  <si>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</si>
  <si>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</si>
  <si>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</si>
  <si>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</si>
  <si>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</si>
  <si>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</si>
  <si>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</si>
  <si>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</si>
  <si>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</si>
  <si>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</si>
  <si>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</si>
  <si>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</si>
  <si>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</si>
  <si>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</si>
  <si>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</si>
  <si>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</si>
  <si>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</si>
  <si>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</si>
  <si>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</si>
  <si>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</si>
  <si>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</si>
  <si>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</si>
  <si>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</si>
  <si>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</si>
  <si>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</si>
  <si>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</si>
  <si>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</si>
  <si>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</si>
  <si>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</si>
  <si>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</si>
  <si>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</si>
  <si>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</si>
  <si>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</si>
  <si>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</si>
  <si>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</si>
  <si>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</si>
  <si>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</si>
  <si>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</si>
  <si>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</si>
  <si>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</si>
  <si>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</si>
  <si>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</si>
  <si>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</si>
  <si>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</si>
  <si>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</si>
  <si>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</si>
  <si>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</si>
  <si>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</si>
  <si>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</si>
  <si>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</si>
  <si>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</si>
  <si>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</si>
  <si>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</si>
  <si>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</si>
  <si>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</si>
  <si>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</si>
  <si>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</si>
  <si>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</si>
  <si>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</si>
  <si>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</si>
  <si>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</si>
  <si>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</si>
  <si>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</si>
  <si>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</si>
  <si>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</si>
  <si>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</si>
  <si>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</si>
  <si>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</si>
  <si>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</si>
  <si>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</si>
  <si>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</si>
  <si>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</si>
  <si>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</si>
  <si>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</si>
  <si>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</si>
  <si>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</si>
  <si>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</si>
  <si>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</si>
  <si>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</si>
  <si>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</si>
  <si>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</si>
  <si>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</si>
  <si>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</si>
  <si>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</si>
  <si>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</si>
  <si>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</si>
  <si>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</si>
  <si>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</si>
  <si>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</si>
  <si>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</si>
  <si>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</si>
  <si>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</si>
  <si>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</si>
  <si>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</si>
  <si>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</si>
  <si>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</si>
  <si>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</si>
  <si>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</si>
  <si>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</si>
  <si>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</si>
  <si>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</si>
  <si>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</si>
  <si>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</si>
  <si>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</si>
  <si>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</si>
  <si>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</si>
  <si>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</si>
  <si>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</si>
  <si>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</si>
  <si>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</si>
  <si>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</si>
  <si>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</si>
  <si>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</si>
  <si>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</si>
  <si>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</si>
  <si>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</si>
  <si>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</si>
  <si>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</si>
  <si>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</si>
  <si>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</si>
  <si>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</si>
  <si>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</si>
  <si>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</si>
  <si>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</si>
  <si>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</si>
  <si>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</si>
  <si>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</si>
  <si>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</si>
  <si>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</si>
  <si>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</si>
  <si>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</si>
  <si>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</si>
  <si>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</si>
  <si>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</si>
  <si>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</si>
  <si>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</si>
  <si>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</si>
  <si>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</si>
  <si>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</si>
  <si>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</si>
  <si>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</si>
  <si>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</si>
  <si>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</si>
  <si>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</si>
  <si>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</si>
  <si>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</si>
  <si>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</si>
  <si>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</si>
  <si>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</si>
  <si>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</si>
  <si>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</si>
  <si>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</si>
  <si>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</si>
  <si>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</si>
  <si>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</si>
  <si>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</si>
  <si>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</si>
  <si>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</si>
  <si>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</si>
  <si>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</si>
  <si>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</si>
  <si>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</si>
  <si>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</si>
  <si>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</si>
  <si>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</si>
  <si>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</si>
  <si>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</si>
  <si>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</si>
  <si>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</si>
  <si>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</si>
  <si>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</si>
  <si>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</si>
  <si>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</si>
  <si>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</si>
  <si>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</si>
  <si>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</si>
  <si>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</si>
  <si>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</si>
  <si>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</si>
  <si>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</si>
  <si>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</si>
  <si>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</si>
  <si>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</si>
  <si>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</si>
  <si>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</si>
  <si>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</si>
  <si>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</si>
  <si>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</si>
  <si>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</si>
  <si>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</si>
  <si>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</si>
  <si>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</si>
  <si>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</si>
  <si>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</si>
  <si>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</si>
  <si>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</si>
  <si>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</si>
  <si>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</si>
  <si>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</si>
  <si>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</si>
  <si>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</si>
  <si>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</si>
  <si>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</si>
  <si>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</si>
  <si>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</si>
  <si>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</si>
  <si>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</si>
  <si>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</si>
  <si>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</si>
  <si>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</si>
  <si>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</si>
  <si>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</si>
  <si>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</si>
  <si>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</si>
  <si>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</si>
  <si>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</si>
  <si>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</si>
  <si>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</si>
  <si>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</si>
  <si>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</si>
  <si>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</si>
  <si>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</si>
  <si>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</si>
  <si>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</si>
  <si>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</si>
  <si>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</si>
  <si>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</si>
  <si>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</si>
  <si>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</si>
  <si>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</si>
  <si>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</si>
  <si>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</si>
  <si>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</si>
  <si>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</si>
  <si>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</si>
  <si>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</si>
  <si>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</si>
  <si>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</si>
  <si>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</si>
  <si>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</si>
  <si>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</si>
  <si>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</si>
  <si>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</si>
  <si>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</si>
  <si>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</si>
  <si>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</si>
  <si>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</si>
  <si>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</si>
  <si>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</si>
  <si>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</si>
  <si>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</si>
  <si>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</si>
  <si>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</si>
  <si>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</si>
  <si>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</si>
  <si>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</si>
  <si>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</si>
  <si>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</si>
  <si>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</si>
  <si>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</si>
  <si>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</si>
  <si>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</si>
  <si>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</si>
  <si>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</si>
  <si>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</si>
  <si>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</si>
  <si>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</si>
  <si>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</si>
  <si>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</si>
  <si>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</si>
  <si>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</si>
  <si>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</si>
  <si>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</si>
  <si>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</si>
  <si>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</si>
  <si>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</si>
  <si>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</si>
  <si>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</si>
  <si>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</si>
  <si>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</si>
  <si>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</si>
  <si>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</si>
  <si>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</si>
  <si>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</si>
  <si>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</si>
  <si>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</si>
  <si>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</si>
  <si>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</si>
  <si>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</si>
  <si>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</si>
  <si>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</si>
  <si>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</si>
  <si>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</si>
  <si>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</si>
  <si>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</si>
  <si>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</si>
  <si>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</si>
  <si>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</si>
  <si>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</si>
  <si>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</si>
  <si>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</si>
  <si>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</si>
  <si>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</si>
  <si>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</si>
  <si>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</si>
  <si>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</si>
  <si>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</si>
  <si>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</si>
  <si>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</si>
  <si>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</si>
  <si>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</si>
  <si>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</si>
  <si>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</si>
  <si>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</si>
  <si>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</si>
  <si>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</si>
  <si>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</si>
  <si>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</si>
  <si>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</si>
  <si>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</si>
  <si>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</si>
  <si>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</si>
  <si>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</si>
  <si>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</si>
  <si>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</si>
  <si>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</si>
  <si>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</si>
  <si>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</si>
  <si>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</si>
  <si>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</si>
  <si>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</si>
  <si>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</si>
  <si>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</si>
  <si>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</si>
  <si>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</si>
  <si>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</si>
  <si>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</si>
  <si>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</si>
  <si>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</si>
  <si>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</si>
  <si>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</si>
  <si>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</si>
  <si>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</si>
  <si>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</si>
  <si>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</si>
  <si>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</si>
  <si>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</si>
  <si>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</si>
  <si>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</si>
  <si>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</si>
  <si>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</si>
  <si>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</si>
  <si>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</si>
  <si>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</si>
  <si>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</si>
  <si>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</si>
  <si>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</si>
  <si>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</si>
  <si>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</si>
  <si>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</si>
  <si>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</si>
  <si>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</si>
  <si>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</si>
  <si>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</si>
  <si>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</si>
  <si>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</si>
  <si>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</si>
  <si>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</si>
  <si>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</si>
  <si>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</si>
  <si>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</si>
  <si>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</si>
  <si>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</si>
  <si>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</si>
  <si>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</si>
  <si>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</si>
  <si>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</si>
  <si>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</si>
  <si>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</si>
  <si>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</si>
  <si>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</si>
  <si>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</si>
  <si>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</si>
  <si>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</si>
  <si>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</si>
  <si>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</si>
  <si>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</si>
  <si>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</si>
  <si>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</si>
  <si>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</si>
  <si>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</si>
  <si>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</si>
  <si>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</si>
  <si>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</si>
  <si>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</si>
  <si>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</si>
  <si>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</si>
  <si>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</si>
  <si>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</si>
  <si>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</si>
  <si>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</si>
  <si>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</si>
  <si>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</si>
  <si>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</si>
  <si>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</si>
  <si>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</si>
  <si>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</si>
  <si>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</si>
  <si>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</si>
  <si>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</si>
  <si>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</si>
  <si>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</si>
  <si>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</si>
  <si>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</si>
  <si>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</si>
  <si>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</si>
  <si>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</si>
  <si>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</si>
  <si>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</si>
  <si>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</si>
  <si>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</si>
  <si>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</si>
  <si>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</si>
  <si>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</si>
  <si>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</si>
  <si>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</si>
  <si>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</si>
  <si>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</si>
  <si>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</si>
  <si>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</si>
  <si>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</si>
  <si>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</si>
  <si>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</si>
  <si>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</si>
  <si>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</si>
  <si>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</si>
  <si>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</si>
  <si>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</si>
  <si>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</si>
  <si>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</si>
  <si>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</si>
  <si>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</si>
  <si>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</si>
  <si>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</si>
  <si>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</si>
  <si>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</si>
  <si>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</si>
  <si>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</si>
  <si>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</si>
  <si>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</si>
  <si>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</si>
  <si>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</si>
  <si>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</si>
  <si>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</si>
  <si>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</si>
  <si>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</si>
  <si>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</si>
  <si>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</si>
  <si>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</si>
  <si>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</si>
  <si>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</si>
  <si>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</si>
  <si>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</si>
  <si>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</si>
  <si>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</si>
  <si>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</si>
  <si>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</si>
  <si>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</si>
  <si>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</si>
  <si>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</si>
  <si>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</si>
  <si>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</si>
  <si>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</si>
  <si>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</si>
  <si>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</si>
  <si>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</si>
  <si>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</si>
  <si>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</si>
  <si>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</si>
  <si>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</si>
  <si>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</si>
  <si>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</si>
  <si>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</si>
  <si>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</si>
  <si>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</si>
  <si>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</si>
  <si>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</si>
  <si>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</si>
  <si>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</si>
  <si>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</si>
  <si>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</si>
  <si>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</si>
  <si>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</si>
  <si>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</si>
  <si>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</si>
  <si>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</si>
  <si>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</si>
  <si>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</si>
  <si>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</si>
  <si>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</si>
  <si>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</si>
  <si>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</si>
  <si>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</si>
  <si>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</si>
  <si>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</si>
  <si>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</si>
  <si>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</si>
  <si>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</si>
  <si>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</si>
  <si>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</si>
  <si>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</si>
  <si>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</si>
  <si>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</si>
  <si>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</si>
  <si>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</si>
  <si>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</si>
  <si>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</si>
  <si>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</si>
  <si>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</si>
  <si>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</si>
  <si>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</si>
  <si>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</si>
  <si>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</si>
  <si>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</si>
  <si>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</si>
  <si>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</si>
  <si>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</si>
  <si>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</si>
  <si>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</si>
  <si>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</si>
  <si>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</si>
  <si>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</si>
  <si>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</si>
  <si>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</si>
  <si>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</si>
  <si>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</si>
  <si>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</si>
  <si>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</si>
  <si>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</si>
  <si>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</si>
  <si>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</si>
  <si>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</si>
  <si>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</si>
  <si>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</si>
  <si>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</si>
  <si>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</si>
  <si>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</si>
  <si>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</si>
  <si>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</si>
  <si>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</si>
  <si>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</si>
  <si>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</si>
  <si>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</si>
  <si>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</si>
  <si>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</si>
  <si>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</si>
  <si>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</si>
  <si>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</si>
  <si>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</si>
  <si>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</si>
  <si>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</si>
  <si>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</si>
  <si>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</si>
  <si>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</si>
  <si>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</si>
  <si>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</si>
  <si>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</si>
  <si>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</si>
  <si>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</si>
  <si>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</si>
  <si>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</si>
  <si>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</si>
  <si>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</si>
  <si>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</si>
  <si>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</si>
  <si>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</si>
  <si>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</si>
  <si>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</si>
  <si>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</si>
  <si>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</si>
  <si>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</si>
  <si>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</si>
  <si>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</si>
  <si>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</si>
  <si>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</si>
  <si>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</si>
  <si>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</si>
  <si>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</si>
  <si>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</si>
  <si>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</si>
  <si>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</si>
  <si>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</si>
  <si>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</si>
  <si>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</si>
  <si>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</si>
  <si>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</si>
  <si>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</si>
  <si>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</si>
  <si>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</si>
  <si>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</si>
  <si>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</si>
  <si>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</si>
  <si>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</si>
  <si>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</si>
  <si>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</si>
  <si>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</si>
  <si>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</si>
  <si>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</si>
  <si>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</si>
  <si>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</si>
  <si>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</si>
  <si>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</si>
  <si>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</si>
  <si>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</si>
  <si>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</si>
  <si>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</si>
  <si>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</si>
  <si>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</si>
  <si>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</si>
  <si>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</si>
  <si>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</si>
  <si>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</si>
  <si>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</si>
  <si>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</si>
  <si>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</si>
  <si>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</si>
  <si>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</si>
  <si>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</si>
  <si>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</si>
  <si>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</si>
  <si>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</si>
  <si>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</si>
  <si>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</si>
  <si>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</si>
  <si>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</si>
  <si>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</si>
  <si>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</si>
  <si>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</si>
  <si>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</si>
  <si>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</si>
  <si>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</si>
  <si>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</si>
  <si>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</si>
  <si>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</si>
  <si>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</si>
  <si>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</si>
  <si>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</si>
  <si>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</si>
  <si>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</si>
  <si>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</si>
  <si>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</si>
  <si>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</si>
  <si>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</si>
  <si>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</si>
  <si>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</si>
  <si>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</si>
  <si>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</si>
  <si>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</si>
  <si>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</si>
  <si>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</si>
  <si>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</si>
  <si>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</si>
  <si>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</si>
  <si>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</si>
  <si>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</si>
  <si>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</si>
  <si>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</si>
  <si>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</si>
  <si>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</si>
  <si>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</si>
  <si>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</si>
  <si>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</si>
  <si>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</si>
  <si>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</si>
  <si>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</si>
  <si>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</si>
  <si>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</si>
  <si>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</si>
  <si>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</si>
  <si>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</si>
  <si>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</si>
  <si>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</si>
  <si>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</si>
  <si>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</si>
  <si>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</si>
  <si>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</si>
  <si>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</si>
  <si>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</si>
  <si>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</si>
  <si>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</si>
  <si>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</si>
  <si>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</si>
  <si>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</si>
  <si>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</si>
  <si>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</si>
  <si>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</si>
  <si>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</si>
  <si>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</si>
  <si>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</si>
  <si>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</si>
  <si>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</si>
  <si>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</si>
  <si>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</si>
  <si>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</si>
  <si>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</si>
  <si>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</si>
  <si>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</si>
  <si>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</si>
  <si>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</si>
  <si>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</si>
  <si>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</si>
  <si>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</si>
  <si>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</si>
  <si>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</si>
  <si>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</si>
  <si>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</si>
  <si>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</si>
  <si>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</si>
  <si>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</si>
  <si>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</si>
  <si>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</si>
  <si>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</si>
  <si>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</si>
  <si>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</si>
  <si>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</si>
  <si>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</si>
  <si>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</si>
  <si>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</si>
  <si>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</si>
  <si>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</si>
  <si>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</si>
  <si>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</si>
  <si>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</si>
  <si>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</si>
  <si>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</si>
  <si>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</si>
  <si>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</si>
  <si>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</si>
  <si>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</si>
  <si>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</si>
  <si>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</si>
  <si>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</si>
  <si>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</si>
  <si>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</si>
  <si>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</si>
  <si>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</si>
  <si>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</si>
  <si>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</si>
  <si>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</si>
  <si>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</si>
  <si>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</si>
  <si>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</si>
  <si>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</si>
  <si>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</si>
  <si>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</si>
  <si>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</si>
  <si>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</si>
  <si>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</si>
  <si>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</si>
  <si>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</si>
  <si>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</si>
  <si>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</si>
  <si>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</si>
  <si>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</si>
  <si>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</si>
  <si>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</si>
  <si>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</si>
  <si>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</si>
  <si>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</si>
  <si>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</si>
  <si>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</si>
  <si>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</si>
  <si>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</si>
  <si>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</si>
  <si>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</si>
  <si>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</si>
  <si>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</si>
  <si>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</si>
  <si>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</si>
  <si>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</si>
  <si>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</si>
  <si>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</si>
  <si>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</si>
  <si>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</si>
  <si>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</si>
  <si>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</si>
  <si>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</si>
  <si>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</si>
  <si>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</si>
  <si>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</si>
  <si>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</si>
  <si>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</si>
  <si>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</si>
  <si>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</si>
  <si>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</si>
  <si>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</si>
  <si>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</si>
  <si>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</si>
  <si>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</si>
  <si>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</si>
  <si>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</si>
  <si>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</si>
  <si>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</si>
  <si>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</si>
  <si>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</si>
  <si>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</si>
  <si>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</si>
  <si>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</si>
  <si>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</si>
  <si>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</si>
  <si>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</si>
  <si>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</si>
  <si>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</si>
  <si>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</si>
  <si>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</si>
  <si>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</si>
  <si>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</si>
  <si>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</si>
  <si>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</si>
  <si>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</si>
  <si>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</si>
  <si>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</si>
  <si>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</si>
  <si>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</si>
  <si>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</si>
  <si>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</si>
  <si>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</si>
  <si>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</si>
  <si>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</si>
  <si>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</si>
  <si>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</si>
  <si>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</si>
  <si>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</si>
  <si>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</si>
  <si>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</si>
  <si>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</si>
  <si>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</si>
  <si>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</si>
  <si>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</si>
  <si>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</si>
  <si>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</si>
  <si>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</si>
  <si>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</si>
  <si>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</si>
  <si>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</si>
  <si>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</si>
  <si>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</si>
  <si>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</si>
  <si>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</si>
  <si>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</si>
  <si>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</si>
  <si>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</si>
  <si>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</si>
  <si>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</si>
  <si>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</si>
  <si>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</si>
  <si>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</si>
  <si>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</si>
  <si>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</si>
  <si>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</si>
  <si>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</si>
  <si>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</si>
  <si>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</si>
  <si>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</si>
  <si>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</si>
  <si>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</si>
  <si>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</si>
  <si>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</si>
  <si>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</si>
  <si>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</si>
  <si>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</si>
  <si>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</si>
  <si>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</si>
  <si>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</si>
  <si>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</si>
  <si>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</si>
  <si>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</si>
  <si>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</si>
  <si>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</si>
  <si>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</si>
  <si>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</si>
  <si>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</si>
  <si>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</si>
  <si>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</si>
  <si>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</si>
  <si>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</si>
  <si>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</si>
  <si>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</si>
  <si>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</si>
  <si>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</si>
  <si>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</si>
  <si>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</si>
  <si>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</si>
  <si>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</si>
  <si>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</si>
  <si>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</si>
  <si>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</si>
  <si>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</si>
  <si>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</si>
  <si>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</si>
  <si>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</si>
  <si>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</si>
  <si>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</si>
  <si>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</si>
  <si>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</si>
  <si>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</si>
  <si>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</si>
  <si>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</si>
  <si>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</si>
  <si>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</si>
  <si>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</si>
  <si>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</si>
  <si>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</si>
  <si>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</si>
  <si>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</si>
  <si>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</si>
  <si>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</si>
  <si>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</si>
  <si>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</si>
  <si>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</si>
  <si>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</si>
  <si>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</si>
  <si>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</si>
  <si>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</si>
  <si>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</si>
  <si>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</si>
  <si>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</si>
  <si>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</si>
  <si>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</si>
  <si>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</si>
  <si>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</si>
  <si>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</si>
  <si>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</si>
  <si>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</si>
  <si>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</si>
  <si>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</si>
  <si>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</si>
  <si>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</si>
  <si>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</si>
  <si>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</si>
  <si>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</si>
  <si>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</si>
  <si>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</si>
  <si>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</si>
  <si>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</si>
  <si>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</si>
  <si>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</si>
  <si>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</si>
  <si>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</si>
  <si>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</si>
  <si>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</si>
  <si>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</si>
  <si>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</si>
  <si>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</si>
  <si>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</si>
  <si>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</si>
  <si>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</si>
  <si>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</si>
  <si>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</si>
  <si>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</si>
  <si>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</si>
  <si>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</si>
  <si>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</si>
  <si>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</si>
  <si>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</si>
  <si>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</si>
  <si>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</si>
  <si>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</si>
  <si>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</si>
  <si>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</si>
  <si>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</si>
  <si>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</si>
  <si>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</si>
  <si>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</si>
  <si>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</si>
  <si>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</si>
  <si>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</si>
  <si>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</si>
  <si>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</si>
  <si>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</si>
  <si>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</si>
  <si>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</si>
  <si>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</si>
  <si>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</si>
  <si>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</si>
  <si>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</si>
  <si>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</si>
  <si>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</si>
  <si>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</si>
  <si>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</si>
  <si>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</si>
  <si>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</si>
  <si>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</si>
  <si>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</si>
  <si>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</si>
  <si>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</si>
  <si>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</si>
  <si>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</si>
  <si>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</si>
  <si>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</si>
  <si>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</si>
  <si>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</si>
  <si>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</si>
  <si>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</si>
  <si>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</si>
  <si>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</si>
  <si>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</si>
  <si>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</si>
  <si>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</si>
  <si>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</si>
  <si>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</si>
  <si>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</si>
  <si>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</si>
  <si>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</si>
  <si>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</si>
  <si>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</si>
  <si>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</si>
  <si>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</si>
  <si>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</si>
  <si>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</si>
  <si>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</si>
  <si>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</si>
  <si>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</si>
  <si>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</si>
  <si>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</si>
  <si>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</si>
  <si>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</si>
  <si>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</si>
  <si>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</si>
  <si>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</si>
  <si>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</si>
  <si>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</si>
  <si>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</si>
  <si>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</si>
  <si>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</si>
  <si>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</si>
  <si>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</si>
  <si>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</si>
  <si>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</si>
  <si>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</si>
  <si>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</si>
  <si>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</si>
  <si>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</si>
  <si>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</si>
  <si>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</si>
  <si>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</si>
  <si>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</si>
  <si>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</si>
  <si>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</si>
  <si>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</si>
  <si>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</si>
  <si>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</si>
  <si>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</si>
  <si>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</si>
  <si>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</si>
  <si>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</si>
  <si>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</si>
  <si>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</si>
  <si>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</si>
  <si>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</si>
  <si>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</si>
  <si>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</si>
  <si>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</si>
  <si>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</si>
  <si>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</si>
  <si>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</si>
  <si>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</si>
  <si>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</si>
  <si>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</si>
  <si>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</si>
  <si>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</si>
  <si>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</si>
  <si>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</si>
  <si>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</si>
  <si>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</si>
  <si>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</si>
  <si>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</si>
  <si>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</si>
  <si>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</si>
  <si>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</si>
  <si>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</si>
  <si>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</si>
  <si>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</si>
  <si>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</si>
  <si>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</si>
  <si>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</si>
  <si>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</si>
  <si>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</si>
  <si>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</si>
  <si>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</si>
  <si>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</si>
  <si>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</si>
  <si>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</si>
  <si>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</si>
  <si>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</si>
  <si>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</si>
  <si>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</si>
  <si>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</si>
  <si>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</si>
  <si>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</si>
  <si>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</si>
  <si>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</si>
  <si>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</si>
  <si>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</si>
  <si>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</si>
  <si>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</si>
  <si>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</si>
  <si>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</si>
  <si>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</si>
  <si>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</si>
  <si>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</si>
  <si>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</si>
  <si>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</si>
  <si>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</si>
  <si>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</si>
  <si>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</si>
  <si>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</si>
  <si>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</si>
  <si>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</si>
  <si>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</si>
  <si>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</si>
  <si>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</si>
  <si>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</si>
  <si>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</si>
  <si>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</si>
  <si>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</si>
  <si>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</si>
  <si>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</si>
  <si>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</si>
  <si>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</si>
  <si>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</si>
  <si>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</si>
  <si>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</si>
  <si>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</si>
  <si>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</si>
  <si>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</si>
  <si>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</si>
  <si>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</si>
  <si>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</si>
  <si>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</si>
  <si>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</si>
  <si>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</si>
  <si>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</si>
  <si>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</si>
  <si>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</si>
  <si>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</si>
  <si>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</si>
  <si>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</si>
  <si>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</si>
  <si>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</si>
  <si>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</si>
  <si>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</si>
  <si>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</si>
  <si>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</si>
  <si>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</si>
  <si>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</si>
  <si>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</si>
  <si>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</si>
  <si>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</si>
  <si>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</si>
  <si>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</si>
  <si>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</si>
  <si>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</si>
  <si>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</si>
  <si>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</si>
  <si>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</si>
  <si>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</si>
  <si>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</si>
  <si>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</si>
  <si>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</si>
  <si>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</si>
  <si>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</si>
  <si>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</si>
  <si>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</si>
  <si>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</si>
  <si>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</si>
  <si>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</si>
  <si>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</si>
  <si>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</si>
  <si>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</si>
  <si>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</si>
  <si>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</si>
  <si>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</si>
  <si>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</si>
  <si>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</si>
  <si>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</si>
  <si>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</si>
  <si>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</si>
  <si>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</si>
  <si>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</si>
  <si>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</si>
  <si>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</si>
  <si>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</si>
  <si>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</si>
  <si>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</si>
  <si>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</si>
  <si>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</si>
  <si>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</si>
  <si>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</si>
  <si>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</si>
  <si>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</si>
  <si>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</si>
  <si>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</si>
  <si>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</si>
  <si>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</si>
  <si>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</si>
  <si>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</si>
  <si>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</si>
  <si>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</si>
  <si>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</si>
  <si>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</si>
  <si>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</si>
  <si>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</si>
  <si>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</si>
  <si>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</si>
  <si>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</si>
  <si>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</si>
  <si>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</si>
  <si>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</si>
  <si>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</si>
  <si>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</si>
  <si>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</si>
  <si>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</si>
  <si>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</si>
  <si>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</si>
  <si>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</si>
  <si>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</si>
  <si>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</si>
  <si>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</si>
  <si>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</si>
  <si>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</si>
  <si>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</si>
  <si>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</si>
  <si>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</si>
  <si>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</si>
  <si>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</si>
  <si>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</si>
  <si>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</si>
  <si>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</si>
  <si>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</si>
  <si>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</si>
  <si>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</si>
  <si>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</si>
  <si>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</si>
  <si>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</si>
  <si>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</si>
  <si>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</si>
  <si>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</si>
  <si>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</si>
  <si>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</si>
  <si>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</si>
  <si>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</si>
  <si>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</si>
  <si>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</si>
  <si>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</si>
  <si>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</si>
  <si>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</si>
  <si>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</si>
  <si>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</si>
  <si>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</si>
  <si>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</si>
  <si>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</si>
  <si>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</si>
  <si>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</si>
  <si>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</si>
  <si>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</si>
  <si>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</si>
  <si>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</si>
  <si>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</si>
  <si>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</si>
  <si>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</si>
  <si>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</si>
  <si>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</si>
  <si>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</si>
  <si>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</si>
  <si>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</si>
  <si>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</si>
  <si>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</si>
  <si>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</si>
  <si>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</si>
  <si>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</si>
  <si>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</si>
  <si>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</si>
  <si>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</si>
  <si>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</si>
  <si>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</si>
  <si>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</si>
  <si>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</si>
  <si>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</si>
  <si>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</si>
  <si>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</si>
  <si>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</si>
  <si>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</si>
  <si>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</si>
  <si>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</si>
  <si>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</si>
  <si>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</si>
  <si>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</si>
  <si>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</si>
  <si>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</si>
  <si>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</si>
  <si>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</si>
  <si>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</si>
  <si>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</si>
  <si>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</si>
  <si>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</si>
  <si>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</si>
  <si>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</si>
  <si>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</si>
  <si>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</si>
  <si>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</si>
  <si>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</si>
  <si>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</si>
  <si>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</si>
  <si>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</si>
  <si>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</si>
  <si>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</si>
  <si>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</si>
  <si>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</si>
  <si>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</si>
  <si>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</si>
  <si>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</si>
  <si>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</si>
  <si>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</si>
  <si>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</si>
  <si>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</si>
  <si>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</si>
  <si>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</si>
  <si>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</si>
  <si>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</si>
  <si>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</si>
  <si>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</si>
  <si>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</si>
  <si>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</si>
  <si>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</si>
  <si>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</si>
  <si>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</si>
  <si>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</si>
  <si>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</si>
  <si>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</si>
  <si>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</si>
  <si>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</si>
  <si>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</si>
  <si>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</si>
  <si>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</si>
  <si>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</si>
  <si>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</si>
  <si>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</si>
  <si>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</si>
  <si>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</si>
  <si>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</si>
  <si>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</si>
  <si>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</si>
  <si>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</si>
  <si>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</si>
  <si>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</si>
  <si>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</si>
  <si>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</si>
  <si>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</si>
  <si>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</si>
  <si>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</si>
  <si>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</si>
  <si>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</si>
  <si>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</si>
  <si>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</si>
  <si>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</si>
  <si>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</si>
  <si>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</si>
  <si>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</si>
  <si>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</si>
  <si>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</si>
  <si>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</si>
  <si>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</si>
  <si>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</si>
  <si>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</si>
  <si>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</si>
  <si>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</si>
  <si>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</si>
  <si>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</si>
  <si>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</si>
  <si>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</si>
  <si>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</si>
  <si>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</si>
  <si>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</si>
  <si>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</si>
  <si>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</si>
  <si>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</si>
  <si>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</si>
  <si>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</si>
  <si>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</si>
  <si>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</si>
  <si>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</si>
  <si>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</si>
  <si>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</si>
  <si>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</si>
  <si>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</si>
  <si>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</si>
  <si>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</si>
  <si>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</si>
  <si>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</si>
  <si>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</si>
  <si>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</si>
  <si>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</si>
  <si>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</si>
  <si>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</si>
  <si>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</si>
  <si>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</si>
  <si>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</si>
  <si>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</si>
  <si>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</si>
  <si>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</si>
  <si>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</si>
  <si>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</si>
  <si>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</si>
  <si>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</si>
  <si>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</si>
  <si>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</si>
  <si>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</si>
  <si>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</si>
  <si>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</si>
  <si>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</si>
  <si>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</si>
  <si>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</si>
  <si>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</si>
  <si>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</si>
  <si>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</si>
  <si>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</si>
  <si>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</si>
  <si>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</si>
  <si>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</si>
  <si>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</si>
  <si>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</si>
  <si>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</si>
  <si>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</si>
  <si>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</si>
  <si>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</si>
  <si>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</si>
  <si>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</si>
  <si>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</si>
  <si>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</si>
  <si>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</si>
  <si>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</si>
  <si>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</si>
  <si>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</si>
  <si>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</si>
  <si>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</si>
  <si>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</si>
  <si>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</si>
  <si>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</si>
  <si>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</si>
  <si>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</si>
  <si>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</si>
  <si>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</si>
  <si>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</si>
  <si>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</si>
  <si>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</si>
  <si>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</si>
  <si>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</si>
  <si>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</si>
  <si>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</si>
  <si>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</si>
  <si>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</si>
  <si>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</si>
  <si>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</si>
  <si>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</si>
  <si>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</si>
  <si>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</si>
  <si>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</si>
  <si>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</si>
  <si>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</si>
  <si>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</si>
  <si>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</si>
  <si>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</si>
  <si>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</si>
  <si>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</si>
  <si>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</si>
  <si>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</si>
  <si>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</si>
  <si>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</si>
  <si>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</si>
  <si>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</si>
  <si>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</si>
  <si>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</si>
  <si>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</si>
  <si>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</si>
  <si>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</si>
  <si>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</si>
  <si>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</si>
  <si>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</si>
  <si>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</si>
  <si>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</si>
  <si>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</si>
  <si>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</si>
  <si>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</si>
  <si>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</si>
  <si>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</si>
  <si>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</si>
  <si>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</si>
  <si>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</si>
  <si>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</si>
  <si>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</si>
  <si>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</si>
  <si>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</si>
  <si>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</si>
  <si>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</si>
  <si>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</si>
  <si>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</si>
  <si>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</si>
  <si>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</si>
  <si>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</si>
  <si>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</si>
  <si>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</si>
  <si>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</si>
  <si>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</si>
  <si>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</si>
  <si>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</si>
  <si>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</si>
  <si>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</si>
  <si>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</si>
  <si>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</si>
  <si>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</si>
  <si>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</si>
  <si>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</si>
  <si>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</si>
  <si>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</si>
  <si>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</si>
  <si>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</si>
  <si>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</si>
  <si>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</si>
  <si>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</si>
  <si>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</si>
  <si>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</si>
  <si>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</si>
  <si>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</si>
  <si>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</si>
  <si>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</si>
  <si>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</si>
  <si>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</si>
  <si>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</si>
  <si>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</si>
  <si>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</si>
  <si>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</si>
  <si>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</si>
  <si>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</si>
  <si>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</si>
  <si>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</si>
  <si>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</si>
  <si>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</si>
  <si>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</si>
  <si>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</si>
  <si>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</si>
  <si>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</si>
  <si>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</si>
  <si>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</si>
  <si>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</si>
  <si>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</si>
  <si>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</si>
  <si>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</si>
  <si>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</si>
  <si>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</si>
  <si>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</si>
  <si>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</si>
  <si>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</si>
  <si>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</si>
  <si>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</si>
  <si>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</si>
  <si>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</si>
  <si>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</si>
  <si>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</si>
  <si>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</si>
  <si>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</si>
  <si>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</si>
  <si>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</si>
  <si>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</si>
  <si>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</si>
  <si>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</si>
  <si>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</si>
  <si>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</si>
  <si>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</si>
  <si>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</si>
  <si>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</si>
  <si>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</si>
  <si>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</si>
  <si>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</si>
  <si>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</si>
  <si>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</si>
  <si>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</si>
  <si>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</si>
  <si>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</si>
  <si>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</si>
  <si>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</si>
  <si>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</si>
  <si>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</si>
  <si>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</si>
  <si>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</si>
  <si>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</si>
  <si>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</si>
  <si>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</si>
  <si>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</si>
  <si>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</si>
  <si>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</si>
  <si>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</si>
  <si>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</si>
  <si>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</si>
  <si>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</si>
  <si>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</si>
  <si>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</si>
  <si>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</si>
  <si>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</si>
  <si>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</si>
  <si>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</si>
  <si>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</si>
  <si>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</si>
  <si>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</si>
  <si>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</si>
  <si>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</si>
  <si>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</si>
  <si>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</si>
  <si>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</si>
  <si>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</si>
  <si>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</si>
  <si>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</si>
  <si>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</si>
  <si>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</si>
  <si>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</si>
  <si>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</si>
  <si>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</si>
  <si>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</si>
  <si>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</si>
  <si>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</si>
  <si>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</si>
  <si>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</si>
  <si>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</si>
  <si>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</si>
  <si>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</si>
  <si>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</si>
  <si>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</si>
  <si>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</si>
  <si>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</si>
  <si>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</si>
  <si>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</si>
  <si>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</si>
  <si>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</si>
  <si>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</si>
  <si>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</si>
  <si>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</si>
  <si>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</si>
  <si>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</si>
  <si>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</si>
  <si>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</si>
  <si>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</si>
  <si>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</si>
  <si>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</si>
  <si>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</si>
  <si>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</si>
  <si>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</si>
  <si>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</si>
  <si>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</si>
  <si>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</si>
  <si>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</si>
  <si>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</si>
  <si>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</si>
  <si>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</si>
  <si>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</si>
  <si>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</si>
  <si>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</si>
  <si>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</si>
  <si>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</si>
  <si>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</si>
  <si>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</si>
  <si>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</si>
  <si>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</si>
  <si>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</si>
  <si>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</si>
  <si>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</si>
  <si>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</si>
  <si>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</si>
  <si>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</si>
  <si>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</si>
  <si>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</si>
  <si>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</si>
  <si>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</si>
  <si>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</si>
  <si>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</si>
  <si>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</si>
  <si>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</si>
  <si>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</si>
  <si>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</si>
  <si>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</si>
  <si>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</si>
  <si>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</si>
  <si>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</si>
  <si>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</si>
  <si>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</si>
  <si>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</si>
  <si>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</si>
  <si>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</si>
  <si>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</si>
  <si>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</si>
  <si>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</si>
  <si>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</si>
  <si>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</si>
  <si>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</si>
  <si>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</si>
  <si>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</si>
  <si>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</si>
  <si>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</si>
  <si>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</si>
  <si>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</si>
  <si>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</si>
  <si>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</si>
  <si>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</si>
  <si>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</si>
  <si>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</si>
  <si>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</si>
  <si>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</si>
  <si>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</si>
  <si>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</si>
  <si>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</si>
  <si>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</si>
  <si>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</si>
  <si>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</si>
  <si>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</si>
  <si>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</si>
  <si>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</si>
  <si>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</si>
  <si>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</si>
  <si>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</si>
  <si>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</si>
  <si>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</si>
  <si>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</si>
  <si>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</si>
  <si>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</si>
  <si>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</si>
  <si>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</si>
  <si>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</si>
  <si>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</si>
  <si>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</si>
  <si>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</si>
  <si>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</si>
  <si>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05118893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</si>
  <si>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</si>
  <si>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</si>
  <si>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</si>
  <si>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CAMESON</t>
  </si>
  <si>
    <t xml:space="preserve">NOM_PRELEV_DETERM</t>
  </si>
  <si>
    <t xml:space="preserve">AQUASCOP BIOLOGIE site de Monptellier</t>
  </si>
  <si>
    <t xml:space="preserve">LB_STATION</t>
  </si>
  <si>
    <t xml:space="preserve">LE CAMEZON AU LIEU DIT LAMARION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</si>
  <si>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</si>
  <si>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</si>
  <si>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</si>
  <si>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</si>
  <si>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</si>
  <si>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</si>
  <si>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</si>
  <si>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</si>
  <si>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</si>
  <si>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</si>
  <si>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</si>
  <si>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</si>
  <si>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</si>
  <si>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</si>
  <si>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</si>
  <si>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</si>
  <si>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</si>
  <si>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</si>
  <si>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</si>
  <si>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</si>
  <si>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</si>
  <si>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</si>
  <si>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</si>
  <si>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</si>
  <si>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</si>
  <si>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</si>
  <si>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</si>
  <si>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</si>
  <si>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</si>
  <si>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</si>
  <si>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</si>
  <si>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</si>
  <si>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</si>
  <si>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</si>
  <si>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</si>
  <si>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</si>
  <si>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</si>
  <si>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</si>
  <si>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</si>
  <si>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</si>
  <si>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</si>
  <si>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</si>
  <si>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</si>
  <si>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</si>
  <si>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</si>
  <si>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</si>
  <si>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</si>
  <si>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</si>
  <si>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</si>
  <si>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</si>
  <si>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</si>
  <si>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</si>
  <si>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</si>
  <si>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</si>
  <si>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</si>
  <si>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</si>
  <si>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</si>
  <si>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</si>
  <si>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</si>
  <si>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</si>
  <si>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</si>
  <si>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</si>
  <si>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</si>
  <si>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</si>
  <si>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</si>
  <si>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</si>
  <si>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</si>
  <si>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</si>
  <si>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</si>
  <si>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</si>
  <si>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</si>
  <si>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</si>
  <si>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</si>
  <si>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</si>
  <si>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</si>
  <si>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</si>
  <si>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</si>
  <si>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</si>
  <si>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</si>
  <si>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</si>
  <si>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</si>
  <si>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</si>
  <si>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Cours  d'eau en limite de rupture d'écoulement. Niveau de l'eau très bas, écoulement minime. Cortège végétal au dessus du niveu de l'eau :  concon,pelspx,lyceur,fisspx,ranrep…</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</si>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</sst>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3" colorId="64" zoomScale="90" zoomScaleNormal="90" zoomScalePageLayoutView="100" workbookViewId="0">
      <selection pane="topLeft" activeCell="G37" activeCellId="0" sqref="G3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527782</v>
      </c>
      <c r="G10" s="25"/>
      <c r="H10" s="25"/>
    </row>
    <row r="11" customFormat="false" ht="15" hidden="false" customHeight="false" outlineLevel="0" collapsed="false">
      <c r="A11" s="26" t="s">
        <v>5183</v>
      </c>
      <c r="B11" s="30" t="n">
        <v>44048</v>
      </c>
      <c r="D11" s="26" t="s">
        <v>5184</v>
      </c>
      <c r="E11" s="29" t="n">
        <v>6322250</v>
      </c>
      <c r="G11" s="25"/>
      <c r="H11" s="25"/>
    </row>
    <row r="12" customFormat="false" ht="15" hidden="false" customHeight="false" outlineLevel="0" collapsed="false">
      <c r="A12" s="26" t="s">
        <v>5185</v>
      </c>
      <c r="B12" s="29" t="s">
        <v>5186</v>
      </c>
      <c r="D12" s="26" t="s">
        <v>5187</v>
      </c>
      <c r="E12" s="29" t="n">
        <v>527820</v>
      </c>
      <c r="G12" s="25"/>
      <c r="H12" s="25"/>
    </row>
    <row r="13" customFormat="false" ht="17.25" hidden="false" customHeight="true" outlineLevel="0" collapsed="false">
      <c r="A13" s="12"/>
      <c r="B13" s="31"/>
      <c r="D13" s="26" t="s">
        <v>5188</v>
      </c>
      <c r="E13" s="29" t="n">
        <v>6322336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527782</v>
      </c>
    </row>
    <row r="18" customFormat="false" ht="15" hidden="false" customHeight="false" outlineLevel="0" collapsed="false">
      <c r="A18" s="36"/>
      <c r="B18" s="37" t="s">
        <v>5196</v>
      </c>
      <c r="C18" s="38" t="n">
        <f aca="false">E11</f>
        <v>6322250</v>
      </c>
    </row>
    <row r="19" customFormat="false" ht="15" hidden="false" customHeight="false" outlineLevel="0" collapsed="false">
      <c r="A19" s="33" t="s">
        <v>5197</v>
      </c>
      <c r="B19" s="39" t="n">
        <v>115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12</v>
      </c>
      <c r="D35" s="52" t="s">
        <v>5215</v>
      </c>
      <c r="E35" s="53" t="n">
        <v>88</v>
      </c>
    </row>
    <row r="36" s="56" customFormat="true" ht="15" hidden="false" customHeight="true" outlineLevel="0" collapsed="false">
      <c r="A36" s="54" t="s">
        <v>5216</v>
      </c>
      <c r="B36" s="34" t="n">
        <v>14</v>
      </c>
      <c r="C36" s="50"/>
      <c r="D36" s="55" t="s">
        <v>5217</v>
      </c>
      <c r="E36" s="34" t="n">
        <v>86</v>
      </c>
    </row>
    <row r="37" s="56" customFormat="true" ht="15" hidden="false" customHeight="true" outlineLevel="0" collapsed="false">
      <c r="A37" s="54" t="s">
        <v>5218</v>
      </c>
      <c r="B37" s="34" t="n">
        <v>1.7</v>
      </c>
      <c r="C37" s="50"/>
      <c r="D37" s="55" t="s">
        <v>5219</v>
      </c>
      <c r="E37" s="34" t="n">
        <v>1.8</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3</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4</v>
      </c>
      <c r="C73" s="50"/>
      <c r="D73" s="19" t="s">
        <v>5249</v>
      </c>
      <c r="E73" s="61" t="n">
        <v>4</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4</v>
      </c>
      <c r="C81" s="50"/>
      <c r="D81" s="19" t="s">
        <v>5255</v>
      </c>
      <c r="E81" s="61" t="n">
        <v>3</v>
      </c>
    </row>
    <row r="82" s="17" customFormat="true" ht="15" hidden="false" customHeight="false" outlineLevel="0" collapsed="false">
      <c r="A82" s="33" t="s">
        <v>5256</v>
      </c>
      <c r="B82" s="62" t="n">
        <v>4</v>
      </c>
      <c r="C82" s="50"/>
      <c r="D82" s="26" t="s">
        <v>5256</v>
      </c>
      <c r="E82" s="62" t="n">
        <v>4</v>
      </c>
    </row>
    <row r="83" s="17" customFormat="true" ht="15" hidden="false" customHeight="false" outlineLevel="0" collapsed="false">
      <c r="A83" s="33" t="s">
        <v>5257</v>
      </c>
      <c r="B83" s="62" t="n">
        <v>1</v>
      </c>
      <c r="C83" s="50"/>
      <c r="D83" s="26" t="s">
        <v>5257</v>
      </c>
      <c r="E83" s="62" t="n">
        <v>1</v>
      </c>
    </row>
    <row r="84" s="17" customFormat="true" ht="15" hidden="false" customHeight="false" outlineLevel="0" collapsed="false">
      <c r="A84" s="33" t="s">
        <v>5258</v>
      </c>
      <c r="B84" s="62"/>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t="n">
        <v>1</v>
      </c>
      <c r="C88" s="50"/>
      <c r="D88" s="26" t="s">
        <v>5262</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3450</v>
      </c>
      <c r="B97" s="79" t="str">
        <f aca="false">IF(A97="NEWCOD",IF(ISBLANK(G97),"renseigner le champ 'Nouveau taxon'",G97),VLOOKUP(A97,'Ref Taxo'!A:B,2,FALSE()))</f>
        <v>Phormidium</v>
      </c>
      <c r="C97" s="80" t="n">
        <f aca="false">IF(A97="NEWCOD",IF(ISBLANK(H97),"NoCod",H97),VLOOKUP(A97,'Ref Taxo'!A:D,4,FALSE()))</f>
        <v>6414</v>
      </c>
      <c r="D97" s="81"/>
      <c r="E97" s="82" t="n">
        <v>0.01</v>
      </c>
      <c r="F97" s="82" t="s">
        <v>5275</v>
      </c>
      <c r="G97" s="83"/>
      <c r="H97" s="84"/>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c r="E98" s="82" t="n">
        <v>0.8</v>
      </c>
      <c r="F98" s="82" t="s">
        <v>5275</v>
      </c>
      <c r="G98" s="85"/>
      <c r="H98" s="86"/>
    </row>
    <row r="99" customFormat="false" ht="15" hidden="false" customHeight="false" outlineLevel="0" collapsed="false">
      <c r="A99" s="78" t="s">
        <v>836</v>
      </c>
      <c r="B99" s="79" t="str">
        <f aca="false">IF(A99="NEWCOD",IF(ISBLANK(G99),"renseigner le champ 'Nouveau taxon'",G99),VLOOKUP(A99,'Ref Taxo'!A:B,2,FALSE()))</f>
        <v>Calystegia sepium</v>
      </c>
      <c r="C99" s="80" t="n">
        <f aca="false">IF(A99="NEWCOD",IF(ISBLANK(H99),"NoCod",H99),VLOOKUP(A99,'Ref Taxo'!A:D,4,FALSE()))</f>
        <v>1731</v>
      </c>
      <c r="D99" s="81" t="n">
        <v>0.01</v>
      </c>
      <c r="E99" s="82"/>
      <c r="F99" s="82" t="s">
        <v>5275</v>
      </c>
      <c r="G99" s="85"/>
      <c r="H99" s="86"/>
    </row>
    <row r="100" customFormat="false" ht="15" hidden="false" customHeight="false" outlineLevel="0" collapsed="false">
      <c r="A100" s="78" t="s">
        <v>1740</v>
      </c>
      <c r="B100" s="79" t="str">
        <f aca="false">IF(A100="NEWCOD",IF(ISBLANK(G100),"renseigner le champ 'Nouveau taxon'",G100),VLOOKUP(A100,'Ref Taxo'!A:B,2,FALSE()))</f>
        <v>Equisetum telmateia</v>
      </c>
      <c r="C100" s="80" t="n">
        <f aca="false">IF(A100="NEWCOD",IF(ISBLANK(H100),"NoCod",H100),VLOOKUP(A100,'Ref Taxo'!A:D,4,FALSE()))</f>
        <v>29958</v>
      </c>
      <c r="D100" s="81" t="n">
        <v>0.01</v>
      </c>
      <c r="E100" s="82"/>
      <c r="F100" s="82" t="s">
        <v>5275</v>
      </c>
      <c r="G100" s="85"/>
      <c r="H100" s="86"/>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2" t="s">
        <v>5275</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5275</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5275</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5275</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2020-11-25T16:10:10Z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