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8893"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<sst xmlns="http://schemas.openxmlformats.org/spreadsheetml/2006/main" count="6478" uniqueCount="5306">
  <si>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</si>
  <si>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</si>
  <si>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</si>
  <si>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</si>
  <si>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</si>
  <si>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</si>
  <si>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</si>
  <si>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</si>
  <si>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</si>
  <si>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</si>
  <si>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</si>
  <si>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</si>
  <si>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</si>
  <si>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</si>
  <si>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</si>
  <si>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</si>
  <si>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</si>
  <si>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</si>
  <si>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</si>
  <si>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</si>
  <si>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</si>
  <si>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</si>
  <si>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</si>
  <si>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</si>
  <si>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</si>
  <si>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</si>
  <si>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</si>
  <si>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</si>
  <si>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</si>
  <si>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</si>
  <si>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</si>
  <si>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</si>
  <si>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</si>
  <si>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</si>
  <si>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</si>
  <si>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</si>
  <si>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</si>
  <si>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</si>
  <si>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</si>
  <si>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</si>
  <si>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</si>
  <si>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</si>
  <si>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</si>
  <si>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</si>
  <si>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</si>
  <si>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</si>
  <si>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</si>
  <si>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</si>
  <si>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</si>
  <si>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</si>
  <si>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</si>
  <si>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</si>
  <si>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</si>
  <si>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</si>
  <si>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</si>
  <si>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</si>
  <si>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</si>
  <si>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</si>
  <si>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</si>
  <si>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</si>
  <si>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</si>
  <si>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</si>
  <si>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</si>
  <si>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</si>
  <si>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</si>
  <si>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</si>
  <si>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</si>
  <si>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</si>
  <si>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</si>
  <si>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</si>
  <si>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</si>
  <si>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</si>
  <si>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</si>
  <si>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</si>
  <si>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</si>
  <si>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</si>
  <si>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</si>
  <si>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</si>
  <si>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</si>
  <si>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</si>
  <si>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</si>
  <si>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</si>
  <si>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</si>
  <si>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</si>
  <si>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</si>
  <si>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</si>
  <si>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</si>
  <si>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</si>
  <si>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</si>
  <si>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</si>
  <si>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</si>
  <si>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</si>
  <si>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</si>
  <si>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</si>
  <si>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</si>
  <si>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</si>
  <si>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</si>
  <si>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</si>
  <si>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</si>
  <si>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</si>
  <si>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</si>
  <si>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</si>
  <si>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</si>
  <si>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</si>
  <si>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</si>
  <si>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</si>
  <si>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</si>
  <si>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</si>
  <si>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</si>
  <si>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</si>
  <si>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</si>
  <si>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</si>
  <si>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</si>
  <si>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</si>
  <si>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</si>
  <si>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</si>
  <si>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</si>
  <si>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</si>
  <si>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</si>
  <si>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</si>
  <si>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</si>
  <si>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</si>
  <si>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</si>
  <si>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</si>
  <si>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</si>
  <si>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</si>
  <si>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</si>
  <si>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</si>
  <si>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</si>
  <si>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</si>
  <si>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</si>
  <si>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</si>
  <si>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</si>
  <si>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</si>
  <si>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</si>
  <si>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</si>
  <si>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</si>
  <si>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</si>
  <si>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</si>
  <si>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</si>
  <si>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</si>
  <si>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</si>
  <si>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</si>
  <si>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</si>
  <si>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</si>
  <si>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</si>
  <si>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</si>
  <si>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</si>
  <si>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</si>
  <si>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</si>
  <si>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</si>
  <si>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</si>
  <si>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</si>
  <si>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</si>
  <si>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</si>
  <si>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</si>
  <si>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</si>
  <si>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</si>
  <si>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</si>
  <si>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</si>
  <si>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</si>
  <si>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</si>
  <si>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</si>
  <si>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</si>
  <si>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</si>
  <si>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</si>
  <si>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</si>
  <si>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</si>
  <si>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</si>
  <si>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</si>
  <si>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</si>
  <si>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</si>
  <si>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</si>
  <si>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</si>
  <si>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</si>
  <si>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</si>
  <si>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</si>
  <si>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</si>
  <si>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</si>
  <si>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</si>
  <si>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</si>
  <si>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</si>
  <si>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</si>
  <si>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</si>
  <si>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</si>
  <si>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</si>
  <si>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</si>
  <si>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</si>
  <si>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</si>
  <si>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</si>
  <si>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</si>
  <si>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</si>
  <si>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</si>
  <si>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</si>
  <si>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</si>
  <si>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</si>
  <si>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</si>
  <si>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</si>
  <si>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</si>
  <si>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</si>
  <si>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</si>
  <si>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</si>
  <si>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</si>
  <si>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</si>
  <si>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</si>
  <si>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</si>
  <si>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</si>
  <si>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</si>
  <si>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</si>
  <si>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</si>
  <si>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</si>
  <si>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</si>
  <si>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</si>
  <si>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</si>
  <si>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</si>
  <si>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</si>
  <si>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</si>
  <si>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</si>
  <si>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</si>
  <si>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</si>
  <si>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</si>
  <si>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</si>
  <si>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</si>
  <si>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</si>
  <si>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</si>
  <si>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</si>
  <si>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</si>
  <si>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</si>
  <si>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</si>
  <si>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</si>
  <si>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</si>
  <si>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</si>
  <si>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</si>
  <si>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</si>
  <si>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</si>
  <si>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</si>
  <si>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</si>
  <si>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</si>
  <si>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</si>
  <si>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</si>
  <si>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</si>
  <si>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</si>
  <si>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</si>
  <si>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</si>
  <si>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</si>
  <si>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</si>
  <si>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</si>
  <si>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</si>
  <si>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</si>
  <si>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</si>
  <si>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</si>
  <si>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</si>
  <si>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</si>
  <si>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</si>
  <si>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</si>
  <si>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</si>
  <si>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</si>
  <si>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</si>
  <si>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</si>
  <si>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</si>
  <si>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</si>
  <si>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</si>
  <si>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</si>
  <si>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</si>
  <si>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</si>
  <si>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</si>
  <si>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</si>
  <si>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</si>
  <si>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</si>
  <si>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</si>
  <si>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</si>
  <si>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</si>
  <si>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</si>
  <si>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</si>
  <si>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</si>
  <si>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</si>
  <si>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</si>
  <si>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</si>
  <si>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</si>
  <si>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</si>
  <si>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</si>
  <si>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</si>
  <si>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</si>
  <si>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</si>
  <si>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</si>
  <si>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</si>
  <si>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</si>
  <si>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</si>
  <si>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</si>
  <si>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</si>
  <si>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</si>
  <si>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</si>
  <si>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</si>
  <si>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</si>
  <si>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</si>
  <si>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</si>
  <si>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</si>
  <si>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</si>
  <si>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</si>
  <si>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</si>
  <si>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</si>
  <si>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</si>
  <si>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</si>
  <si>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</si>
  <si>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</si>
  <si>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</si>
  <si>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</si>
  <si>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</si>
  <si>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</si>
  <si>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</si>
  <si>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</si>
  <si>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</si>
  <si>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</si>
  <si>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</si>
  <si>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</si>
  <si>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</si>
  <si>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</si>
  <si>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</si>
  <si>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</si>
  <si>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</si>
  <si>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</si>
  <si>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</si>
  <si>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</si>
  <si>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</si>
  <si>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</si>
  <si>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</si>
  <si>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</si>
  <si>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</si>
  <si>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</si>
  <si>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</si>
  <si>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</si>
  <si>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</si>
  <si>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</si>
  <si>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</si>
  <si>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</si>
  <si>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</si>
  <si>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</si>
  <si>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</si>
  <si>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</si>
  <si>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</si>
  <si>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</si>
  <si>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</si>
  <si>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</si>
  <si>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</si>
  <si>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</si>
  <si>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</si>
  <si>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</si>
  <si>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</si>
  <si>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</si>
  <si>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</si>
  <si>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</si>
  <si>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</si>
  <si>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</si>
  <si>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</si>
  <si>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</si>
  <si>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</si>
  <si>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</si>
  <si>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</si>
  <si>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</si>
  <si>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</si>
  <si>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</si>
  <si>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</si>
  <si>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</si>
  <si>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</si>
  <si>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</si>
  <si>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</si>
  <si>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</si>
  <si>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</si>
  <si>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</si>
  <si>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</si>
  <si>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</si>
  <si>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</si>
  <si>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</si>
  <si>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</si>
  <si>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</si>
  <si>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</si>
  <si>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</si>
  <si>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</si>
  <si>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</si>
  <si>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</si>
  <si>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</si>
  <si>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</si>
  <si>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</si>
  <si>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</si>
  <si>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</si>
  <si>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</si>
  <si>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</si>
  <si>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</si>
  <si>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</si>
  <si>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</si>
  <si>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</si>
  <si>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</si>
  <si>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</si>
  <si>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</si>
  <si>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</si>
  <si>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</si>
  <si>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</si>
  <si>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</si>
  <si>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</si>
  <si>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</si>
  <si>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</si>
  <si>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</si>
  <si>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</si>
  <si>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</si>
  <si>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</si>
  <si>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</si>
  <si>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</si>
  <si>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</si>
  <si>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</si>
  <si>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</si>
  <si>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</si>
  <si>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</si>
  <si>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</si>
  <si>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</si>
  <si>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</si>
  <si>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</si>
  <si>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</si>
  <si>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</si>
  <si>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</si>
  <si>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</si>
  <si>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</si>
  <si>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</si>
  <si>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</si>
  <si>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</si>
  <si>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</si>
  <si>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</si>
  <si>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</si>
  <si>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</si>
  <si>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</si>
  <si>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</si>
  <si>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</si>
  <si>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</si>
  <si>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</si>
  <si>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</si>
  <si>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</si>
  <si>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</si>
  <si>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</si>
  <si>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</si>
  <si>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</si>
  <si>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</si>
  <si>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</si>
  <si>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</si>
  <si>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</si>
  <si>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</si>
  <si>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</si>
  <si>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</si>
  <si>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</si>
  <si>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</si>
  <si>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</si>
  <si>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</si>
  <si>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</si>
  <si>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</si>
  <si>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</si>
  <si>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</si>
  <si>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</si>
  <si>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</si>
  <si>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</si>
  <si>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</si>
  <si>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</si>
  <si>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</si>
  <si>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</si>
  <si>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</si>
  <si>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</si>
  <si>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</si>
  <si>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</si>
  <si>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</si>
  <si>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</si>
  <si>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</si>
  <si>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</si>
  <si>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</si>
  <si>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</si>
  <si>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</si>
  <si>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</si>
  <si>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</si>
  <si>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</si>
  <si>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</si>
  <si>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</si>
  <si>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</si>
  <si>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</si>
  <si>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</si>
  <si>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</si>
  <si>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</si>
  <si>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</si>
  <si>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</si>
  <si>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</si>
  <si>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</si>
  <si>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</si>
  <si>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</si>
  <si>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</si>
  <si>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</si>
  <si>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</si>
  <si>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</si>
  <si>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</si>
  <si>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</si>
  <si>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</si>
  <si>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</si>
  <si>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</si>
  <si>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</si>
  <si>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</si>
  <si>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</si>
  <si>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</si>
  <si>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</si>
  <si>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</si>
  <si>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</si>
  <si>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</si>
  <si>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</si>
  <si>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</si>
  <si>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</si>
  <si>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</si>
  <si>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</si>
  <si>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</si>
  <si>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</si>
  <si>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</si>
  <si>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</si>
  <si>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</si>
  <si>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</si>
  <si>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</si>
  <si>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</si>
  <si>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</si>
  <si>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</si>
  <si>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</si>
  <si>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</si>
  <si>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</si>
  <si>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</si>
  <si>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</si>
  <si>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</si>
  <si>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</si>
  <si>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</si>
  <si>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</si>
  <si>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</si>
  <si>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</si>
  <si>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</si>
  <si>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</si>
  <si>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</si>
  <si>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</si>
  <si>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</si>
  <si>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</si>
  <si>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</si>
  <si>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</si>
  <si>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</si>
  <si>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</si>
  <si>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</si>
  <si>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</si>
  <si>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</si>
  <si>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</si>
  <si>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</si>
  <si>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</si>
  <si>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</si>
  <si>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</si>
  <si>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</si>
  <si>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</si>
  <si>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</si>
  <si>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</si>
  <si>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</si>
  <si>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</si>
  <si>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</si>
  <si>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</si>
  <si>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</si>
  <si>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</si>
  <si>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</si>
  <si>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</si>
  <si>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</si>
  <si>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</si>
  <si>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</si>
  <si>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</si>
  <si>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</si>
  <si>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</si>
  <si>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</si>
  <si>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</si>
  <si>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</si>
  <si>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</si>
  <si>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</si>
  <si>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</si>
  <si>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</si>
  <si>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</si>
  <si>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</si>
  <si>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</si>
  <si>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</si>
  <si>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</si>
  <si>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</si>
  <si>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</si>
  <si>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</si>
  <si>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</si>
  <si>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</si>
  <si>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</si>
  <si>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</si>
  <si>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</si>
  <si>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</si>
  <si>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</si>
  <si>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</si>
  <si>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</si>
  <si>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</si>
  <si>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</si>
  <si>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</si>
  <si>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</si>
  <si>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</si>
  <si>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</si>
  <si>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</si>
  <si>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</si>
  <si>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</si>
  <si>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</si>
  <si>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</si>
  <si>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</si>
  <si>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</si>
  <si>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</si>
  <si>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</si>
  <si>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</si>
  <si>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</si>
  <si>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</si>
  <si>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</si>
  <si>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</si>
  <si>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</si>
  <si>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</si>
  <si>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</si>
  <si>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</si>
  <si>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</si>
  <si>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</si>
  <si>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</si>
  <si>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</si>
  <si>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</si>
  <si>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</si>
  <si>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</si>
  <si>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</si>
  <si>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</si>
  <si>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</si>
  <si>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</si>
  <si>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</si>
  <si>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</si>
  <si>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</si>
  <si>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</si>
  <si>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</si>
  <si>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</si>
  <si>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</si>
  <si>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</si>
  <si>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</si>
  <si>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</si>
  <si>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</si>
  <si>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</si>
  <si>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</si>
  <si>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</si>
  <si>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</si>
  <si>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</si>
  <si>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</si>
  <si>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</si>
  <si>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</si>
  <si>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</si>
  <si>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</si>
  <si>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</si>
  <si>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</si>
  <si>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</si>
  <si>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</si>
  <si>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</si>
  <si>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</si>
  <si>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</si>
  <si>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</si>
  <si>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</si>
  <si>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</si>
  <si>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</si>
  <si>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</si>
  <si>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</si>
  <si>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</si>
  <si>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</si>
  <si>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</si>
  <si>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</si>
  <si>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</si>
  <si>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</si>
  <si>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</si>
  <si>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</si>
  <si>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</si>
  <si>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</si>
  <si>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</si>
  <si>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</si>
  <si>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</si>
  <si>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</si>
  <si>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</si>
  <si>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</si>
  <si>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</si>
  <si>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</si>
  <si>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</si>
  <si>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</si>
  <si>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</si>
  <si>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</si>
  <si>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</si>
  <si>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</si>
  <si>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</si>
  <si>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</si>
  <si>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</si>
  <si>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</si>
  <si>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</si>
  <si>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</si>
  <si>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</si>
  <si>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</si>
  <si>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</si>
  <si>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</si>
  <si>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</si>
  <si>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</si>
  <si>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</si>
  <si>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</si>
  <si>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</si>
  <si>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</si>
  <si>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</si>
  <si>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</si>
  <si>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</si>
  <si>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</si>
  <si>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</si>
  <si>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</si>
  <si>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</si>
  <si>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</si>
  <si>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</si>
  <si>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</si>
  <si>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</si>
  <si>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</si>
  <si>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</si>
  <si>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</si>
  <si>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</si>
  <si>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</si>
  <si>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</si>
  <si>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</si>
  <si>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</si>
  <si>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</si>
  <si>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</si>
  <si>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</si>
  <si>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</si>
  <si>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</si>
  <si>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</si>
  <si>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</si>
  <si>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</si>
  <si>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</si>
  <si>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</si>
  <si>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</si>
  <si>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</si>
  <si>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</si>
  <si>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</si>
  <si>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</si>
  <si>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</si>
  <si>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</si>
  <si>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</si>
  <si>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</si>
  <si>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</si>
  <si>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</si>
  <si>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</si>
  <si>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</si>
  <si>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</si>
  <si>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</si>
  <si>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</si>
  <si>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</si>
  <si>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</si>
  <si>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</si>
  <si>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</si>
  <si>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</si>
  <si>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</si>
  <si>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</si>
  <si>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</si>
  <si>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</si>
  <si>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</si>
  <si>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</si>
  <si>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</si>
  <si>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</si>
  <si>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</si>
  <si>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</si>
  <si>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</si>
  <si>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</si>
  <si>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</si>
  <si>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</si>
  <si>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</si>
  <si>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</si>
  <si>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</si>
  <si>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</si>
  <si>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</si>
  <si>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</si>
  <si>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</si>
  <si>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</si>
  <si>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</si>
  <si>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</si>
  <si>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</si>
  <si>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</si>
  <si>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</si>
  <si>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</si>
  <si>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</si>
  <si>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</si>
  <si>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</si>
  <si>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</si>
  <si>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</si>
  <si>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</si>
  <si>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</si>
  <si>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</si>
  <si>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</si>
  <si>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</si>
  <si>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</si>
  <si>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</si>
  <si>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</si>
  <si>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</si>
  <si>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</si>
  <si>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</si>
  <si>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</si>
  <si>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</si>
  <si>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</si>
  <si>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</si>
  <si>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</si>
  <si>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</si>
  <si>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</si>
  <si>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</si>
  <si>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</si>
  <si>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</si>
  <si>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</si>
  <si>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</si>
  <si>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</si>
  <si>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</si>
  <si>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</si>
  <si>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</si>
  <si>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</si>
  <si>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</si>
  <si>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</si>
  <si>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</si>
  <si>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</si>
  <si>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</si>
  <si>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</si>
  <si>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</si>
  <si>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</si>
  <si>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</si>
  <si>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</si>
  <si>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</si>
  <si>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</si>
  <si>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</si>
  <si>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</si>
  <si>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</si>
  <si>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</si>
  <si>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</si>
  <si>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</si>
  <si>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</si>
  <si>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</si>
  <si>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</si>
  <si>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</si>
  <si>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</si>
  <si>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</si>
  <si>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</si>
  <si>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</si>
  <si>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</si>
  <si>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</si>
  <si>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</si>
  <si>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</si>
  <si>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</si>
  <si>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</si>
  <si>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</si>
  <si>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</si>
  <si>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</si>
  <si>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</si>
  <si>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</si>
  <si>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</si>
  <si>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</si>
  <si>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</si>
  <si>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</si>
  <si>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</si>
  <si>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</si>
  <si>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</si>
  <si>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</si>
  <si>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</si>
  <si>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</si>
  <si>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</si>
  <si>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</si>
  <si>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</si>
  <si>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</si>
  <si>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</si>
  <si>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</si>
  <si>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</si>
  <si>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</si>
  <si>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</si>
  <si>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</si>
  <si>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</si>
  <si>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</si>
  <si>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</si>
  <si>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</si>
  <si>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</si>
  <si>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</si>
  <si>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</si>
  <si>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</si>
  <si>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</si>
  <si>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</si>
  <si>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</si>
  <si>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</si>
  <si>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</si>
  <si>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</si>
  <si>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</si>
  <si>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</si>
  <si>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</si>
  <si>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</si>
  <si>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</si>
  <si>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</si>
  <si>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</si>
  <si>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</si>
  <si>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</si>
  <si>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</si>
  <si>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</si>
  <si>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</si>
  <si>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</si>
  <si>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</si>
  <si>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</si>
  <si>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</si>
  <si>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</si>
  <si>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</si>
  <si>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</si>
  <si>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</si>
  <si>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</si>
  <si>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</si>
  <si>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</si>
  <si>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</si>
  <si>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</si>
  <si>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</si>
  <si>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</si>
  <si>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</si>
  <si>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</si>
  <si>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</si>
  <si>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</si>
  <si>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</si>
  <si>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</si>
  <si>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</si>
  <si>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</si>
  <si>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</si>
  <si>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</si>
  <si>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</si>
  <si>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</si>
  <si>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</si>
  <si>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</si>
  <si>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</si>
  <si>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</si>
  <si>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</si>
  <si>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</si>
  <si>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</si>
  <si>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</si>
  <si>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</si>
  <si>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</si>
  <si>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</si>
  <si>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</si>
  <si>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</si>
  <si>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</si>
  <si>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</si>
  <si>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</si>
  <si>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</si>
  <si>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</si>
  <si>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</si>
  <si>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</si>
  <si>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</si>
  <si>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</si>
  <si>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</si>
  <si>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</si>
  <si>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</si>
  <si>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</si>
  <si>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</si>
  <si>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</si>
  <si>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</si>
  <si>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</si>
  <si>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</si>
  <si>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</si>
  <si>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</si>
  <si>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</si>
  <si>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</si>
  <si>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</si>
  <si>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</si>
  <si>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</si>
  <si>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</si>
  <si>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</si>
  <si>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</si>
  <si>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</si>
  <si>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</si>
  <si>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</si>
  <si>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</si>
  <si>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</si>
  <si>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</si>
  <si>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</si>
  <si>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</si>
  <si>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</si>
  <si>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</si>
  <si>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</si>
  <si>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</si>
  <si>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</si>
  <si>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</si>
  <si>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</si>
  <si>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</si>
  <si>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</si>
  <si>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</si>
  <si>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</si>
  <si>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</si>
  <si>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</si>
  <si>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</si>
  <si>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</si>
  <si>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</si>
  <si>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</si>
  <si>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</si>
  <si>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</si>
  <si>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</si>
  <si>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</si>
  <si>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</si>
  <si>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</si>
  <si>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</si>
  <si>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</si>
  <si>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</si>
  <si>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</si>
  <si>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</si>
  <si>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</si>
  <si>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</si>
  <si>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</si>
  <si>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</si>
  <si>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</si>
  <si>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</si>
  <si>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</si>
  <si>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</si>
  <si>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</si>
  <si>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</si>
  <si>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</si>
  <si>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</si>
  <si>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</si>
  <si>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</si>
  <si>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</si>
  <si>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</si>
  <si>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</si>
  <si>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</si>
  <si>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</si>
  <si>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</si>
  <si>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</si>
  <si>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</si>
  <si>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</si>
  <si>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</si>
  <si>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</si>
  <si>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</si>
  <si>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</si>
  <si>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</si>
  <si>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</si>
  <si>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</si>
  <si>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</si>
  <si>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</si>
  <si>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</si>
  <si>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</si>
  <si>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</si>
  <si>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</si>
  <si>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</si>
  <si>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</si>
  <si>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</si>
  <si>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</si>
  <si>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</si>
  <si>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</si>
  <si>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</si>
  <si>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</si>
  <si>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</si>
  <si>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</si>
  <si>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</si>
  <si>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</si>
  <si>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</si>
  <si>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</si>
  <si>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</si>
  <si>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</si>
  <si>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</si>
  <si>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</si>
  <si>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</si>
  <si>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</si>
  <si>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</si>
  <si>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</si>
  <si>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</si>
  <si>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</si>
  <si>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</si>
  <si>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</si>
  <si>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</si>
  <si>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</si>
  <si>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</si>
  <si>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</si>
  <si>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</si>
  <si>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</si>
  <si>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</si>
  <si>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</si>
  <si>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</si>
  <si>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</si>
  <si>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</si>
  <si>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</si>
  <si>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</si>
  <si>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</si>
  <si>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</si>
  <si>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</si>
  <si>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</si>
  <si>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</si>
  <si>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</si>
  <si>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</si>
  <si>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</si>
  <si>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</si>
  <si>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</si>
  <si>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</si>
  <si>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</si>
  <si>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</si>
  <si>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</si>
  <si>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</si>
  <si>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</si>
  <si>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</si>
  <si>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</si>
  <si>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</si>
  <si>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</si>
  <si>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</si>
  <si>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</si>
  <si>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</si>
  <si>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</si>
  <si>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</si>
  <si>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</si>
  <si>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</si>
  <si>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</si>
  <si>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</si>
  <si>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</si>
  <si>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</si>
  <si>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</si>
  <si>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</si>
  <si>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</si>
  <si>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</si>
  <si>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</si>
  <si>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</si>
  <si>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</si>
  <si>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</si>
  <si>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</si>
  <si>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</si>
  <si>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</si>
  <si>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</si>
  <si>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</si>
  <si>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</si>
  <si>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</si>
  <si>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</si>
  <si>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</si>
  <si>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</si>
  <si>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</si>
  <si>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</si>
  <si>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</si>
  <si>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</si>
  <si>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</si>
  <si>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</si>
  <si>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</si>
  <si>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</si>
  <si>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</si>
  <si>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</si>
  <si>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</si>
  <si>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</si>
  <si>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</si>
  <si>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</si>
  <si>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</si>
  <si>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</si>
  <si>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</si>
  <si>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</si>
  <si>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</si>
  <si>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</si>
  <si>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</si>
  <si>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</si>
  <si>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</si>
  <si>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</si>
  <si>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</si>
  <si>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</si>
  <si>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</si>
  <si>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</si>
  <si>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</si>
  <si>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</si>
  <si>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</si>
  <si>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</si>
  <si>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</si>
  <si>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</si>
  <si>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</si>
  <si>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</si>
  <si>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</si>
  <si>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</si>
  <si>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</si>
  <si>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</si>
  <si>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</si>
  <si>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</si>
  <si>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</si>
  <si>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</si>
  <si>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</si>
  <si>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</si>
  <si>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</si>
  <si>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</si>
  <si>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</si>
  <si>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</si>
  <si>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</si>
  <si>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</si>
  <si>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</si>
  <si>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</si>
  <si>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</si>
  <si>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</si>
  <si>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</si>
  <si>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</si>
  <si>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</si>
  <si>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</si>
  <si>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</si>
  <si>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</si>
  <si>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</si>
  <si>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</si>
  <si>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</si>
  <si>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</si>
  <si>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</si>
  <si>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</si>
  <si>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</si>
  <si>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</si>
  <si>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</si>
  <si>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</si>
  <si>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</si>
  <si>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</si>
  <si>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</si>
  <si>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</si>
  <si>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</si>
  <si>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</si>
  <si>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</si>
  <si>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</si>
  <si>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</si>
  <si>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</si>
  <si>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</si>
  <si>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</si>
  <si>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</si>
  <si>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</si>
  <si>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</si>
  <si>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</si>
  <si>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</si>
  <si>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</si>
  <si>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</si>
  <si>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</si>
  <si>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</si>
  <si>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</si>
  <si>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</si>
  <si>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</si>
  <si>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</si>
  <si>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</si>
  <si>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</si>
  <si>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</si>
  <si>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</si>
  <si>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</si>
  <si>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</si>
  <si>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</si>
  <si>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</si>
  <si>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</si>
  <si>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</si>
  <si>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</si>
  <si>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</si>
  <si>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</si>
  <si>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</si>
  <si>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</si>
  <si>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</si>
  <si>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</si>
  <si>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</si>
  <si>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</si>
  <si>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</si>
  <si>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</si>
  <si>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</si>
  <si>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</si>
  <si>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</si>
  <si>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</si>
  <si>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</si>
  <si>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</si>
  <si>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</si>
  <si>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</si>
  <si>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</si>
  <si>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</si>
  <si>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</si>
  <si>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</si>
  <si>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</si>
  <si>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</si>
  <si>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</si>
  <si>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</si>
  <si>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</si>
  <si>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</si>
  <si>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</si>
  <si>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</si>
  <si>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</si>
  <si>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</si>
  <si>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</si>
  <si>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</si>
  <si>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</si>
  <si>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</si>
  <si>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</si>
  <si>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</si>
  <si>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</si>
  <si>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</si>
  <si>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</si>
  <si>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</si>
  <si>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</si>
  <si>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</si>
  <si>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</si>
  <si>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</si>
  <si>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</si>
  <si>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</si>
  <si>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</si>
  <si>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</si>
  <si>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</si>
  <si>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</si>
  <si>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</si>
  <si>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</si>
  <si>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</si>
  <si>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</si>
  <si>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</si>
  <si>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</si>
  <si>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</si>
  <si>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</si>
  <si>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</si>
  <si>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</si>
  <si>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</si>
  <si>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</si>
  <si>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</si>
  <si>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</si>
  <si>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</si>
  <si>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</si>
  <si>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</si>
  <si>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</si>
  <si>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</si>
  <si>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</si>
  <si>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</si>
  <si>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</si>
  <si>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</si>
  <si>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</si>
  <si>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</si>
  <si>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</si>
  <si>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</si>
  <si>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</si>
  <si>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</si>
  <si>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</si>
  <si>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</si>
  <si>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</si>
  <si>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</si>
  <si>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</si>
  <si>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</si>
  <si>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</si>
  <si>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</si>
  <si>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</si>
  <si>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</si>
  <si>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</si>
  <si>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</si>
  <si>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</si>
  <si>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</si>
  <si>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</si>
  <si>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</si>
  <si>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</si>
  <si>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</si>
  <si>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</si>
  <si>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</si>
  <si>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</si>
  <si>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</si>
  <si>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</si>
  <si>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</si>
  <si>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</si>
  <si>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</si>
  <si>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</si>
  <si>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</si>
  <si>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</si>
  <si>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</si>
  <si>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</si>
  <si>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</si>
  <si>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</si>
  <si>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</si>
  <si>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</si>
  <si>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</si>
  <si>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</si>
  <si>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</si>
  <si>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</si>
  <si>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</si>
  <si>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</si>
  <si>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</si>
  <si>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</si>
  <si>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</si>
  <si>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</si>
  <si>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</si>
  <si>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</si>
  <si>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</si>
  <si>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</si>
  <si>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</si>
  <si>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</si>
  <si>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</si>
  <si>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</si>
  <si>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</si>
  <si>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</si>
  <si>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</si>
  <si>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</si>
  <si>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</si>
  <si>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</si>
  <si>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</si>
  <si>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</si>
  <si>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</si>
  <si>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</si>
  <si>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</si>
  <si>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</si>
  <si>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</si>
  <si>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</si>
  <si>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</si>
  <si>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</si>
  <si>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</si>
  <si>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</si>
  <si>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</si>
  <si>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</si>
  <si>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</si>
  <si>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</si>
  <si>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</si>
  <si>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</si>
  <si>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</si>
  <si>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</si>
  <si>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</si>
  <si>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</si>
  <si>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</si>
  <si>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</si>
  <si>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</si>
  <si>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</si>
  <si>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</si>
  <si>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</si>
  <si>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</si>
  <si>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</si>
  <si>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</si>
  <si>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</si>
  <si>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</si>
  <si>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</si>
  <si>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</si>
  <si>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</si>
  <si>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</si>
  <si>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</si>
  <si>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</si>
  <si>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</si>
  <si>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</si>
  <si>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</si>
  <si>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</si>
  <si>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</si>
  <si>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</si>
  <si>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</si>
  <si>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</si>
  <si>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</si>
  <si>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</si>
  <si>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</si>
  <si>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</si>
  <si>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</si>
  <si>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</si>
  <si>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</si>
  <si>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</si>
  <si>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</si>
  <si>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</si>
  <si>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</si>
  <si>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</si>
  <si>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</si>
  <si>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</si>
  <si>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</si>
  <si>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</si>
  <si>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</si>
  <si>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</si>
  <si>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</si>
  <si>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</si>
  <si>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</si>
  <si>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</si>
  <si>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</si>
  <si>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</si>
  <si>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</si>
  <si>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</si>
  <si>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</si>
  <si>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</si>
  <si>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</si>
  <si>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</si>
  <si>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</si>
  <si>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</si>
  <si>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</si>
  <si>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</si>
  <si>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</si>
  <si>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</si>
  <si>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</si>
  <si>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</si>
  <si>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</si>
  <si>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</si>
  <si>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</si>
  <si>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</si>
  <si>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</si>
  <si>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</si>
  <si>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</si>
  <si>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</si>
  <si>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</si>
  <si>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</si>
  <si>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</si>
  <si>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</si>
  <si>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</si>
  <si>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</si>
  <si>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</si>
  <si>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</si>
  <si>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</si>
  <si>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</si>
  <si>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</si>
  <si>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</si>
  <si>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</si>
  <si>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</si>
  <si>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</si>
  <si>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</si>
  <si>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</si>
  <si>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</si>
  <si>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</si>
  <si>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</si>
  <si>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</si>
  <si>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</si>
  <si>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</si>
  <si>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</si>
  <si>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</si>
  <si>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</si>
  <si>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</si>
  <si>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</si>
  <si>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</si>
  <si>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</si>
  <si>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</si>
  <si>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</si>
  <si>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</si>
  <si>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</si>
  <si>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</si>
  <si>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</si>
  <si>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</si>
  <si>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</si>
  <si>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</si>
  <si>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</si>
  <si>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</si>
  <si>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</si>
  <si>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</si>
  <si>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</si>
  <si>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</si>
  <si>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</si>
  <si>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</si>
  <si>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</si>
  <si>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</si>
  <si>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</si>
  <si>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</si>
  <si>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</si>
  <si>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</si>
  <si>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</si>
  <si>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</si>
  <si>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</si>
  <si>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</si>
  <si>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</si>
  <si>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</si>
  <si>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</si>
  <si>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</si>
  <si>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</si>
  <si>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</si>
  <si>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</si>
  <si>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</si>
  <si>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</si>
  <si>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</si>
  <si>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</si>
  <si>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</si>
  <si>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</si>
  <si>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</si>
  <si>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</si>
  <si>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</si>
  <si>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</si>
  <si>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</si>
  <si>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</si>
  <si>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</si>
  <si>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</si>
  <si>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</si>
  <si>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</si>
  <si>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</si>
  <si>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</si>
  <si>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</si>
  <si>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</si>
  <si>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</si>
  <si>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</si>
  <si>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</si>
  <si>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</si>
  <si>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</si>
  <si>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</si>
  <si>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</si>
  <si>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</si>
  <si>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</si>
  <si>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</si>
  <si>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</si>
  <si>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</si>
  <si>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</si>
  <si>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</si>
  <si>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</si>
  <si>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</si>
  <si>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</si>
  <si>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</si>
  <si>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</si>
  <si>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</si>
  <si>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</si>
  <si>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</si>
  <si>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</si>
  <si>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</si>
  <si>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</si>
  <si>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</si>
  <si>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</si>
  <si>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</si>
  <si>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</si>
  <si>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</si>
  <si>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</si>
  <si>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</si>
  <si>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</si>
  <si>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</si>
  <si>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</si>
  <si>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</si>
  <si>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</si>
  <si>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</si>
  <si>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</si>
  <si>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</si>
  <si>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</si>
  <si>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</si>
  <si>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</si>
  <si>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</si>
  <si>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</si>
  <si>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</si>
  <si>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</si>
  <si>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</si>
  <si>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</si>
  <si>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</si>
  <si>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</si>
  <si>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</si>
  <si>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</si>
  <si>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</si>
  <si>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</si>
  <si>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</si>
  <si>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</si>
  <si>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</si>
  <si>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</si>
  <si>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</si>
  <si>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</si>
  <si>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</si>
  <si>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</si>
  <si>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</si>
  <si>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</si>
  <si>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</si>
  <si>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</si>
  <si>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</si>
  <si>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</si>
  <si>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</si>
  <si>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</si>
  <si>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</si>
  <si>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</si>
  <si>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</si>
  <si>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</si>
  <si>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</si>
  <si>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</si>
  <si>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</si>
  <si>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</si>
  <si>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</si>
  <si>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</si>
  <si>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</si>
  <si>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</si>
  <si>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</si>
  <si>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</si>
  <si>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</si>
  <si>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</si>
  <si>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</si>
  <si>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</si>
  <si>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</si>
  <si>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</si>
  <si>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</si>
  <si>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</si>
  <si>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</si>
  <si>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</si>
  <si>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</si>
  <si>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</si>
  <si>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</si>
  <si>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</si>
  <si>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</si>
  <si>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</si>
  <si>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</si>
  <si>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</si>
  <si>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</si>
  <si>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</si>
  <si>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</si>
  <si>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</si>
  <si>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</si>
  <si>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</si>
  <si>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</si>
  <si>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</si>
  <si>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</si>
  <si>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</si>
  <si>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</si>
  <si>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</si>
  <si>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</si>
  <si>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</si>
  <si>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</si>
  <si>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</si>
  <si>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</si>
  <si>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</si>
  <si>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</si>
  <si>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</si>
  <si>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</si>
  <si>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</si>
  <si>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</si>
  <si>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</si>
  <si>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</si>
  <si>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</si>
  <si>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</si>
  <si>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</si>
  <si>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</si>
  <si>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</si>
  <si>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</si>
  <si>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</si>
  <si>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</si>
  <si>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</si>
  <si>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</si>
  <si>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</si>
  <si>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</si>
  <si>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</si>
  <si>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</si>
  <si>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</si>
  <si>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</si>
  <si>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</si>
  <si>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</si>
  <si>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</si>
  <si>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</si>
  <si>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</si>
  <si>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</si>
  <si>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</si>
  <si>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</si>
  <si>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</si>
  <si>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</si>
  <si>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</si>
  <si>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</si>
  <si>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</si>
  <si>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</si>
  <si>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</si>
  <si>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</si>
  <si>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</si>
  <si>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</si>
  <si>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</si>
  <si>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</si>
  <si>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</si>
  <si>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</si>
  <si>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</si>
  <si>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</si>
  <si>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</si>
  <si>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</si>
  <si>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</si>
  <si>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</si>
  <si>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</si>
  <si>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</si>
  <si>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</si>
  <si>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</si>
  <si>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</si>
  <si>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</si>
  <si>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</si>
  <si>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</si>
  <si>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</si>
  <si>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</si>
  <si>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</si>
  <si>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</si>
  <si>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</si>
  <si>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</si>
  <si>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</si>
  <si>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</si>
  <si>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</si>
  <si>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</si>
  <si>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</si>
  <si>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</si>
  <si>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</si>
  <si>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</si>
  <si>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</si>
  <si>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</si>
  <si>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</si>
  <si>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</si>
  <si>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</si>
  <si>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</si>
  <si>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</si>
  <si>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</si>
  <si>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</si>
  <si>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</si>
  <si>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</si>
  <si>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</si>
  <si>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</si>
  <si>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</si>
  <si>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</si>
  <si>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</si>
  <si>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</si>
  <si>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</si>
  <si>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</si>
  <si>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</si>
  <si>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</si>
  <si>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</si>
  <si>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</si>
  <si>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</si>
  <si>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</si>
  <si>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</si>
  <si>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</si>
  <si>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</si>
  <si>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</si>
  <si>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</si>
  <si>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</si>
  <si>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</si>
  <si>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</si>
  <si>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</si>
  <si>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</si>
  <si>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</si>
  <si>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</si>
  <si>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</si>
  <si>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</si>
  <si>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</si>
  <si>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</si>
  <si>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</si>
  <si>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</si>
  <si>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</si>
  <si>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</si>
  <si>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</si>
  <si>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</si>
  <si>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</si>
  <si>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</si>
  <si>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</si>
  <si>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</si>
  <si>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</si>
  <si>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</si>
  <si>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</si>
  <si>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</si>
  <si>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</si>
  <si>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</si>
  <si>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</si>
  <si>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</si>
  <si>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</si>
  <si>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</si>
  <si>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</si>
  <si>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</si>
  <si>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</si>
  <si>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</si>
  <si>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</si>
  <si>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</si>
  <si>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</si>
  <si>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</si>
  <si>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</si>
  <si>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</si>
  <si>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</si>
  <si>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</si>
  <si>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</si>
  <si>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</si>
  <si>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</si>
  <si>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</si>
  <si>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</si>
  <si>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</si>
  <si>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</si>
  <si>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</si>
  <si>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</si>
  <si>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</si>
  <si>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</si>
  <si>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</si>
  <si>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</si>
  <si>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</si>
  <si>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</si>
  <si>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</si>
  <si>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</si>
  <si>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</si>
  <si>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</si>
  <si>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</si>
  <si>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</si>
  <si>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</si>
  <si>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</si>
  <si>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</si>
  <si>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</si>
  <si>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</si>
  <si>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</si>
  <si>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</si>
  <si>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</si>
  <si>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</si>
  <si>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</si>
  <si>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</si>
  <si>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</si>
  <si>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</si>
  <si>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</si>
  <si>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</si>
  <si>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</si>
  <si>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</si>
  <si>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</si>
  <si>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</si>
  <si>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</si>
  <si>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</si>
  <si>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</si>
  <si>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</si>
  <si>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</si>
  <si>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</si>
  <si>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</si>
  <si>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</si>
  <si>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</si>
  <si>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</si>
  <si>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</si>
  <si>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</si>
  <si>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</si>
  <si>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</si>
  <si>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</si>
  <si>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</si>
  <si>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</si>
  <si>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</si>
  <si>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</si>
  <si>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</si>
  <si>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</si>
  <si>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</si>
  <si>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</si>
  <si>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</si>
  <si>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</si>
  <si>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</si>
  <si>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</si>
  <si>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</si>
  <si>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</si>
  <si>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</si>
  <si>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</si>
  <si>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</si>
  <si>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</si>
  <si>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</si>
  <si>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</si>
  <si>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</si>
  <si>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</si>
  <si>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</si>
  <si>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</si>
  <si>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</si>
  <si>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</si>
  <si>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</si>
  <si>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</si>
  <si>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</si>
  <si>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</si>
  <si>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</si>
  <si>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</si>
  <si>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</si>
  <si>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</si>
  <si>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</si>
  <si>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</si>
  <si>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</si>
  <si>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</si>
  <si>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</si>
  <si>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</si>
  <si>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</si>
  <si>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</si>
  <si>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</si>
  <si>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</si>
  <si>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</si>
  <si>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</si>
  <si>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</si>
  <si>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</si>
  <si>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</si>
  <si>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</si>
  <si>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</si>
  <si>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</si>
  <si>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</si>
  <si>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</si>
  <si>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</si>
  <si>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</si>
  <si>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</si>
  <si>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</si>
  <si>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</si>
  <si>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</si>
  <si>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</si>
  <si>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</si>
  <si>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</si>
  <si>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</si>
  <si>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</si>
  <si>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</si>
  <si>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</si>
  <si>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</si>
  <si>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</si>
  <si>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</si>
  <si>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</si>
  <si>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</si>
  <si>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</si>
  <si>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</si>
  <si>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</si>
  <si>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</si>
  <si>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</si>
  <si>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</si>
  <si>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</si>
  <si>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</si>
  <si>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</si>
  <si>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</si>
  <si>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</si>
  <si>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</si>
  <si>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</si>
  <si>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</si>
  <si>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</si>
  <si>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</si>
  <si>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</si>
  <si>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</si>
  <si>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</si>
  <si>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</si>
  <si>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</si>
  <si>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</si>
  <si>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</si>
  <si>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</si>
  <si>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</si>
  <si>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</si>
  <si>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</si>
  <si>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</si>
  <si>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</si>
  <si>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</si>
  <si>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</si>
  <si>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</si>
  <si>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</si>
  <si>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</si>
  <si>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</si>
  <si>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</si>
  <si>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</si>
  <si>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</si>
  <si>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</si>
  <si>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</si>
  <si>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</si>
  <si>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</si>
  <si>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</si>
  <si>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</si>
  <si>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</si>
  <si>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</si>
  <si>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</si>
  <si>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</si>
  <si>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</si>
  <si>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</si>
  <si>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</si>
  <si>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</si>
  <si>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</si>
  <si>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</si>
  <si>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</si>
  <si>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</si>
  <si>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</si>
  <si>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</si>
  <si>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</si>
  <si>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</si>
  <si>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</si>
  <si>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</si>
  <si>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</si>
  <si>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</si>
  <si>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</si>
  <si>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</si>
  <si>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</si>
  <si>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</si>
  <si>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</si>
  <si>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</si>
  <si>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</si>
  <si>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</si>
  <si>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</si>
  <si>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</si>
  <si>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</si>
  <si>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</si>
  <si>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</si>
  <si>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</si>
  <si>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</si>
  <si>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</si>
  <si>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</si>
  <si>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</si>
  <si>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</si>
  <si>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</si>
  <si>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</si>
  <si>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</si>
  <si>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</si>
  <si>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</si>
  <si>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</si>
  <si>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</si>
  <si>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</si>
  <si>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</si>
  <si>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</si>
  <si>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</si>
  <si>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</si>
  <si>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</si>
  <si>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</si>
  <si>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</si>
  <si>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</si>
  <si>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</si>
  <si>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</si>
  <si>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</si>
  <si>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</si>
  <si>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</si>
  <si>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</si>
  <si>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</si>
  <si>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</si>
  <si>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</si>
  <si>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</si>
  <si>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</si>
  <si>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</si>
  <si>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</si>
  <si>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</si>
  <si>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</si>
  <si>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</si>
  <si>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</si>
  <si>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</si>
  <si>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</si>
  <si>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</si>
  <si>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</si>
  <si>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</si>
  <si>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</si>
  <si>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</si>
  <si>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</si>
  <si>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</si>
  <si>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</si>
  <si>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</si>
  <si>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</si>
  <si>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</si>
  <si>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</si>
  <si>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</si>
  <si>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</si>
  <si>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</si>
  <si>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</si>
  <si>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</si>
  <si>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</si>
  <si>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</si>
  <si>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</si>
  <si>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</si>
  <si>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</si>
  <si>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</si>
  <si>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</si>
  <si>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</si>
  <si>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</si>
  <si>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</si>
  <si>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</si>
  <si>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</si>
  <si>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</si>
  <si>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</si>
  <si>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</si>
  <si>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</si>
  <si>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</si>
  <si>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</si>
  <si>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</si>
  <si>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</si>
  <si>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</si>
  <si>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</si>
  <si>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</si>
  <si>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</si>
  <si>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</si>
  <si>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</si>
  <si>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</si>
  <si>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</si>
  <si>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</si>
  <si>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</si>
  <si>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</si>
  <si>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</si>
  <si>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</si>
  <si>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</si>
  <si>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</si>
  <si>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</si>
  <si>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</si>
  <si>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</si>
  <si>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</si>
  <si>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</si>
  <si>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</si>
  <si>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</si>
  <si>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</si>
  <si>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</si>
  <si>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</si>
  <si>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</si>
  <si>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</si>
  <si>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</si>
  <si>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</si>
  <si>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</si>
  <si>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</si>
  <si>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</si>
  <si>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</si>
  <si>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</si>
  <si>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</si>
  <si>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</si>
  <si>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</si>
  <si>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</si>
  <si>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</si>
  <si>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</si>
  <si>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</si>
  <si>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</si>
  <si>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</si>
  <si>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</si>
  <si>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</si>
  <si>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</si>
  <si>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</si>
  <si>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</si>
  <si>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</si>
  <si>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</si>
  <si>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</si>
  <si>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</si>
  <si>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</si>
  <si>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</si>
  <si>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</si>
  <si>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</si>
  <si>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</si>
  <si>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</si>
  <si>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</si>
  <si>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</si>
  <si>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</si>
  <si>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</si>
  <si>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</si>
  <si>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</si>
  <si>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</si>
  <si>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</si>
  <si>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</si>
  <si>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</si>
  <si>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</si>
  <si>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</si>
  <si>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</si>
  <si>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</si>
  <si>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</si>
  <si>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</si>
  <si>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</si>
  <si>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</si>
  <si>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</si>
  <si>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</si>
  <si>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</si>
  <si>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</si>
  <si>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</si>
  <si>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</si>
  <si>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</si>
  <si>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</si>
  <si>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</si>
  <si>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</si>
  <si>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</si>
  <si>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</si>
  <si>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</si>
  <si>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</si>
  <si>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</si>
  <si>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</si>
  <si>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</si>
  <si>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</si>
  <si>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</si>
  <si>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</si>
  <si>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</si>
  <si>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</si>
  <si>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</si>
  <si>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</si>
  <si>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</si>
  <si>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</si>
  <si>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</si>
  <si>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</si>
  <si>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</si>
  <si>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</si>
  <si>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</si>
  <si>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</si>
  <si>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</si>
  <si>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</si>
  <si>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</si>
  <si>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</si>
  <si>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</si>
  <si>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</si>
  <si>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</si>
  <si>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</si>
  <si>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</si>
  <si>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</si>
  <si>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</si>
  <si>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</si>
  <si>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</si>
  <si>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</si>
  <si>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</si>
  <si>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</si>
  <si>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</si>
  <si>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</si>
  <si>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</si>
  <si>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</si>
  <si>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</si>
  <si>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</si>
  <si>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</si>
  <si>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</si>
  <si>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</si>
  <si>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</si>
  <si>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</si>
  <si>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</si>
  <si>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</si>
  <si>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</si>
  <si>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</si>
  <si>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</si>
  <si>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</si>
  <si>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</si>
  <si>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</si>
  <si>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</si>
  <si>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</si>
  <si>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</si>
  <si>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</si>
  <si>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</si>
  <si>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</si>
  <si>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</si>
  <si>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</si>
  <si>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</si>
  <si>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</si>
  <si>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</si>
  <si>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</si>
  <si>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</si>
  <si>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</si>
  <si>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</si>
  <si>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</si>
  <si>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</si>
  <si>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</si>
  <si>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</si>
  <si>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</si>
  <si>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</si>
  <si>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</si>
  <si>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</si>
  <si>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</si>
  <si>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</si>
  <si>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</si>
  <si>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</si>
  <si>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</si>
  <si>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</si>
  <si>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</si>
  <si>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</si>
  <si>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</si>
  <si>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</si>
  <si>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</si>
  <si>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</si>
  <si>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</si>
  <si>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</si>
  <si>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</si>
  <si>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</si>
  <si>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</si>
  <si>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</si>
  <si>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</si>
  <si>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</si>
  <si>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</si>
  <si>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</si>
  <si>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</si>
  <si>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</si>
  <si>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</si>
  <si>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</si>
  <si>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</si>
  <si>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</si>
  <si>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</si>
  <si>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</si>
  <si>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</si>
  <si>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</si>
  <si>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</si>
  <si>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</si>
  <si>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</si>
  <si>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</si>
  <si>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</si>
  <si>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</si>
  <si>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</si>
  <si>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</si>
  <si>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</si>
  <si>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</si>
  <si>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</si>
  <si>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</si>
  <si>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</si>
  <si>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</si>
  <si>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</si>
  <si>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</si>
  <si>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</si>
  <si>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</si>
  <si>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</si>
  <si>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</si>
  <si>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</si>
  <si>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</si>
  <si>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</si>
  <si>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</si>
  <si>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</si>
  <si>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</si>
  <si>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</si>
  <si>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</si>
  <si>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</si>
  <si>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</si>
  <si>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</si>
  <si>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</si>
  <si>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</si>
  <si>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</si>
  <si>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</si>
  <si>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</si>
  <si>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</si>
  <si>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</si>
  <si>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</si>
  <si>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</si>
  <si>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</si>
  <si>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</si>
  <si>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</si>
  <si>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</si>
  <si>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</si>
  <si>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</si>
  <si>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</si>
  <si>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</si>
  <si>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</si>
  <si>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</si>
  <si>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</si>
  <si>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</si>
  <si>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</si>
  <si>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</si>
  <si>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</si>
  <si>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</si>
  <si>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</si>
  <si>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</si>
  <si>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</si>
  <si>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</si>
  <si>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</si>
  <si>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</si>
  <si>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</si>
  <si>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</si>
  <si>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</si>
  <si>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</si>
  <si>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</si>
  <si>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</si>
  <si>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</si>
  <si>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</si>
  <si>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</si>
  <si>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</si>
  <si>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</si>
  <si>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</si>
  <si>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</si>
  <si>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</si>
  <si>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</si>
  <si>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</si>
  <si>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</si>
  <si>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</si>
  <si>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</si>
  <si>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</si>
  <si>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</si>
  <si>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</si>
  <si>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</si>
  <si>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</si>
  <si>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</si>
  <si>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</si>
  <si>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</si>
  <si>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</si>
  <si>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</si>
  <si>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</si>
  <si>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</si>
  <si>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</si>
  <si>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</si>
  <si>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</si>
  <si>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</si>
  <si>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</si>
  <si>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</si>
  <si>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</si>
  <si>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</si>
  <si>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</si>
  <si>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</si>
  <si>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</si>
  <si>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</si>
  <si>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</si>
  <si>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</si>
  <si>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</si>
  <si>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</si>
  <si>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</si>
  <si>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</si>
  <si>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</si>
  <si>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</si>
  <si>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</si>
  <si>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</si>
  <si>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</si>
  <si>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</si>
  <si>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</si>
  <si>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</si>
  <si>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</si>
  <si>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</si>
  <si>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</si>
  <si>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</si>
  <si>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</si>
  <si>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</si>
  <si>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</si>
  <si>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</si>
  <si>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</si>
  <si>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</si>
  <si>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</si>
  <si>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</si>
  <si>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</si>
  <si>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</si>
  <si>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</si>
  <si>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</si>
  <si>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</si>
  <si>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</si>
  <si>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</si>
  <si>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</si>
  <si>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</si>
  <si>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</si>
  <si>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</si>
  <si>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</si>
  <si>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</si>
  <si>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</si>
  <si>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</si>
  <si>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</si>
  <si>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</si>
  <si>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</si>
  <si>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</si>
  <si>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</si>
  <si>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</si>
  <si>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</si>
  <si>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</si>
  <si>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</si>
  <si>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</si>
  <si>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</si>
  <si>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</si>
  <si>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</si>
  <si>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</si>
  <si>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</si>
  <si>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</si>
  <si>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</si>
  <si>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</si>
  <si>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</si>
  <si>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</si>
  <si>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</si>
  <si>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</si>
  <si>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</si>
  <si>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</si>
  <si>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</si>
  <si>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</si>
  <si>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</si>
  <si>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</si>
  <si>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</si>
  <si>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</si>
  <si>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</si>
  <si>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</si>
  <si>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</si>
  <si>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</si>
  <si>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</si>
  <si>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</si>
  <si>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</si>
  <si>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</si>
  <si>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</si>
  <si>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</si>
  <si>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</si>
  <si>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</si>
  <si>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</si>
  <si>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</si>
  <si>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</si>
  <si>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</si>
  <si>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</si>
  <si>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</si>
  <si>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</si>
  <si>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</si>
  <si>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</si>
  <si>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</si>
  <si>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</si>
  <si>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</si>
  <si>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</si>
  <si>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</si>
  <si>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</si>
  <si>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</si>
  <si>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</si>
  <si>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</si>
  <si>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</si>
  <si>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</si>
  <si>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</si>
  <si>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</si>
  <si>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</si>
  <si>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</si>
  <si>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</si>
  <si>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</si>
  <si>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</si>
  <si>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</si>
  <si>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</si>
  <si>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</si>
  <si>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</si>
  <si>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</si>
  <si>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</si>
  <si>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</si>
  <si>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</si>
  <si>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</si>
  <si>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</si>
  <si>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</si>
  <si>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</si>
  <si>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</si>
  <si>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</si>
  <si>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</si>
  <si>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</si>
  <si>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</si>
  <si>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</si>
  <si>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</si>
  <si>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</si>
  <si>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</si>
  <si>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</si>
  <si>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</si>
  <si>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</si>
  <si>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</si>
  <si>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</si>
  <si>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</si>
  <si>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</si>
  <si>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</si>
  <si>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</si>
  <si>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</si>
  <si>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</si>
  <si>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</si>
  <si>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</si>
  <si>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</si>
  <si>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</si>
  <si>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</si>
  <si>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</si>
  <si>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</si>
  <si>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</si>
  <si>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</si>
  <si>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</si>
  <si>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</si>
  <si>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</si>
  <si>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</si>
  <si>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</si>
  <si>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</si>
  <si>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</si>
  <si>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</si>
  <si>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</si>
  <si>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</si>
  <si>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</si>
  <si>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</si>
  <si>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</si>
  <si>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</si>
  <si>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</si>
  <si>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</si>
  <si>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</si>
  <si>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</si>
  <si>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</si>
  <si>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</si>
  <si>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</si>
  <si>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</si>
  <si>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</si>
  <si>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</si>
  <si>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</si>
  <si>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</si>
  <si>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</si>
  <si>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</si>
  <si>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</si>
  <si>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</si>
  <si>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</si>
  <si>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</si>
  <si>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</si>
  <si>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</si>
  <si>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</si>
  <si>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</si>
  <si>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</si>
  <si>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</si>
  <si>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</si>
  <si>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</si>
  <si>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</si>
  <si>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</si>
  <si>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</si>
  <si>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</si>
  <si>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</si>
  <si>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</si>
  <si>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</si>
  <si>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</si>
  <si>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</si>
  <si>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</si>
  <si>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</si>
  <si>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</si>
  <si>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</si>
  <si>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</si>
  <si>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</si>
  <si>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</si>
  <si>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</si>
  <si>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</si>
  <si>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</si>
  <si>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</si>
  <si>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</si>
  <si>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</si>
  <si>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</si>
  <si>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</si>
  <si>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</si>
  <si>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</si>
  <si>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</si>
  <si>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</si>
  <si>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</si>
  <si>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</si>
  <si>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</si>
  <si>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</si>
  <si>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</si>
  <si>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</si>
  <si>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</si>
  <si>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</si>
  <si>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</si>
  <si>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</si>
  <si>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</si>
  <si>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</si>
  <si>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</si>
  <si>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</si>
  <si>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</si>
  <si>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</si>
  <si>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</si>
  <si>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</si>
  <si>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</si>
  <si>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</si>
  <si>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</si>
  <si>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</si>
  <si>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</si>
  <si>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</si>
  <si>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</si>
  <si>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</si>
  <si>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</si>
  <si>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</si>
  <si>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</si>
  <si>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</si>
  <si>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</si>
  <si>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</si>
  <si>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</si>
  <si>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</si>
  <si>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</si>
  <si>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</si>
  <si>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</si>
  <si>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</si>
  <si>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</si>
  <si>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</si>
  <si>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</si>
  <si>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</si>
  <si>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</si>
  <si>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</si>
  <si>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</si>
  <si>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</si>
  <si>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</si>
  <si>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</si>
  <si>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</si>
  <si>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</si>
  <si>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</si>
  <si>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</si>
  <si>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</si>
  <si>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</si>
  <si>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</si>
  <si>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</si>
  <si>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</si>
  <si>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</si>
  <si>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</si>
  <si>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</si>
  <si>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</si>
  <si>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</si>
  <si>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</si>
  <si>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</si>
  <si>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</si>
  <si>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</si>
  <si>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</si>
  <si>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</si>
  <si>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</si>
  <si>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</si>
  <si>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</si>
  <si>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</si>
  <si>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</si>
  <si>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</si>
  <si>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</si>
  <si>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</si>
  <si>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</si>
  <si>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</si>
  <si>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</si>
  <si>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</si>
  <si>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</si>
  <si>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</si>
  <si>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</si>
  <si>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</si>
  <si>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</si>
  <si>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</si>
  <si>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</si>
  <si>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</si>
  <si>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</si>
  <si>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</si>
  <si>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</si>
  <si>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</si>
  <si>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</si>
  <si>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</si>
  <si>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</si>
  <si>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</si>
  <si>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</si>
  <si>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</si>
  <si>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</si>
  <si>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</si>
  <si>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</si>
  <si>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</si>
  <si>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</si>
  <si>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</si>
  <si>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</si>
  <si>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</si>
  <si>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</si>
  <si>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</si>
  <si>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</si>
  <si>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</si>
  <si>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</si>
  <si>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</si>
  <si>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</si>
  <si>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</si>
  <si>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</si>
  <si>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</si>
  <si>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</si>
  <si>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</si>
  <si>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</si>
  <si>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</si>
  <si>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</si>
  <si>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</si>
  <si>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</si>
  <si>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</si>
  <si>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</si>
  <si>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</si>
  <si>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</si>
  <si>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</si>
  <si>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</si>
  <si>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</si>
  <si>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</si>
  <si>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</si>
  <si>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</si>
  <si>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</si>
  <si>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</si>
  <si>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</si>
  <si>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</si>
  <si>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</si>
  <si>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</si>
  <si>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</si>
  <si>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</si>
  <si>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</si>
  <si>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</si>
  <si>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</si>
  <si>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</si>
  <si>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</si>
  <si>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</si>
  <si>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</si>
  <si>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</si>
  <si>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</si>
  <si>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</si>
  <si>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</si>
  <si>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</si>
  <si>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</si>
  <si>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</si>
  <si>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</si>
  <si>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</si>
  <si>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</si>
  <si>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</si>
  <si>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</si>
  <si>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</si>
  <si>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</si>
  <si>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</si>
  <si>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</si>
  <si>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</si>
  <si>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</si>
  <si>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</si>
  <si>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</si>
  <si>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</si>
  <si>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</si>
  <si>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</si>
  <si>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</si>
  <si>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</si>
  <si>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</si>
  <si>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</si>
  <si>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</si>
  <si>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</si>
  <si>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</si>
  <si>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</si>
  <si>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</si>
  <si>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</si>
  <si>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</si>
  <si>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</si>
  <si>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</si>
  <si>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</si>
  <si>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</si>
  <si>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</si>
  <si>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</si>
  <si>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</si>
  <si>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</si>
  <si>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</si>
  <si>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</si>
  <si>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</si>
  <si>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</si>
  <si>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</si>
  <si>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</si>
  <si>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</si>
  <si>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</si>
  <si>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</si>
  <si>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</si>
  <si>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</si>
  <si>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</si>
  <si>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</si>
  <si>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</si>
  <si>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</si>
  <si>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</si>
  <si>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</si>
  <si>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</si>
  <si>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</si>
  <si>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</si>
  <si>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</si>
  <si>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</si>
  <si>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</si>
  <si>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</si>
  <si>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</si>
  <si>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</si>
  <si>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</si>
  <si>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</si>
  <si>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</si>
  <si>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</si>
  <si>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</si>
  <si>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</si>
  <si>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</si>
  <si>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</si>
  <si>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</si>
  <si>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</si>
  <si>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</si>
  <si>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</si>
  <si>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</si>
  <si>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</si>
  <si>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</si>
  <si>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</si>
  <si>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</si>
  <si>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</si>
  <si>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</si>
  <si>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</si>
  <si>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</si>
  <si>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</si>
  <si>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</si>
  <si>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</si>
  <si>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</si>
  <si>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</si>
  <si>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</si>
  <si>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</si>
  <si>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</si>
  <si>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</si>
  <si>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</si>
  <si>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</si>
  <si>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</si>
  <si>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</si>
  <si>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</si>
  <si>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</si>
  <si>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</si>
  <si>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</si>
  <si>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</si>
  <si>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</si>
  <si>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</si>
  <si>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</si>
  <si>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</si>
  <si>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</si>
  <si>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</si>
  <si>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</si>
  <si>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</si>
  <si>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</si>
  <si>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</si>
  <si>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</si>
  <si>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</si>
  <si>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</si>
  <si>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</si>
  <si>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</si>
  <si>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</si>
  <si>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</si>
  <si>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</si>
  <si>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</si>
  <si>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</si>
  <si>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</si>
  <si>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</si>
  <si>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</si>
  <si>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</si>
  <si>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</si>
  <si>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</si>
  <si>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</si>
  <si>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</si>
  <si>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</si>
  <si>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</si>
  <si>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</si>
  <si>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</si>
  <si>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</si>
  <si>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</si>
  <si>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</si>
  <si>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</si>
  <si>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</si>
  <si>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</si>
  <si>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</si>
  <si>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</si>
  <si>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</si>
  <si>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</si>
  <si>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</si>
  <si>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</si>
  <si>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</si>
  <si>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</si>
  <si>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</si>
  <si>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</si>
  <si>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</si>
  <si>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</si>
  <si>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</si>
  <si>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</si>
  <si>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</si>
  <si>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</si>
  <si>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</si>
  <si>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</si>
  <si>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</si>
  <si>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</si>
  <si>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</si>
  <si>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</si>
  <si>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</si>
  <si>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</si>
  <si>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</si>
  <si>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</si>
  <si>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</si>
  <si>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</si>
  <si>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</si>
  <si>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</si>
  <si>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</si>
  <si>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</si>
  <si>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</si>
  <si>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</si>
  <si>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</si>
  <si>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</si>
  <si>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</si>
  <si>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</si>
  <si>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</si>
  <si>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</si>
  <si>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</si>
  <si>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</si>
  <si>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</si>
  <si>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</si>
  <si>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</si>
  <si>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</si>
  <si>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</si>
  <si>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</si>
  <si>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</si>
  <si>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</si>
  <si>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</si>
  <si>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</si>
  <si>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</si>
  <si>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</si>
  <si>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</si>
  <si>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</si>
  <si>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</si>
  <si>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</si>
  <si>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</si>
  <si>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</si>
  <si>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</si>
  <si>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</si>
  <si>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</si>
  <si>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</si>
  <si>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</si>
  <si>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</si>
  <si>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</si>
  <si>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</si>
  <si>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</si>
  <si>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</si>
  <si>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</si>
  <si>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</si>
  <si>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</si>
  <si>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</si>
  <si>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</si>
  <si>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</si>
  <si>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</si>
  <si>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</si>
  <si>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</si>
  <si>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</si>
  <si>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</si>
  <si>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</si>
  <si>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</si>
  <si>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</si>
  <si>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</si>
  <si>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</si>
  <si>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</si>
  <si>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</si>
  <si>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</si>
  <si>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</si>
  <si>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</si>
  <si>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</si>
  <si>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</si>
  <si>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</si>
  <si>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</si>
  <si>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</si>
  <si>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</si>
  <si>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</si>
  <si>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</si>
  <si>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</si>
  <si>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</si>
  <si>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</si>
  <si>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</si>
  <si>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</si>
  <si>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</si>
  <si>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</si>
  <si>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</si>
  <si>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</si>
  <si>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</si>
  <si>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</si>
  <si>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</si>
  <si>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</si>
  <si>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</si>
  <si>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</si>
  <si>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</si>
  <si>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</si>
  <si>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</si>
  <si>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</si>
  <si>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</si>
  <si>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</si>
  <si>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</si>
  <si>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</si>
  <si>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</si>
  <si>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</si>
  <si>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</si>
  <si>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</si>
  <si>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</si>
  <si>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</si>
  <si>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</si>
  <si>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</si>
  <si>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</si>
  <si>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</si>
  <si>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</si>
  <si>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</si>
  <si>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</si>
  <si>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</si>
  <si>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</si>
  <si>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</si>
  <si>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</si>
  <si>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</si>
  <si>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</si>
  <si>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</si>
  <si>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</si>
  <si>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</si>
  <si>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</si>
  <si>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</si>
  <si>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</si>
  <si>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</si>
  <si>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</si>
  <si>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</si>
  <si>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</si>
  <si>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</si>
  <si>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</si>
  <si>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</si>
  <si>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</si>
  <si>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</si>
  <si>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</si>
  <si>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</si>
  <si>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</si>
  <si>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</si>
  <si>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</si>
  <si>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</si>
  <si>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</si>
  <si>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</si>
  <si>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</si>
  <si>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</si>
  <si>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</si>
  <si>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</si>
  <si>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</si>
  <si>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</si>
  <si>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</si>
  <si>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</si>
  <si>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</si>
  <si>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</si>
  <si>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</si>
  <si>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</si>
  <si>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</si>
  <si>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</si>
  <si>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</si>
  <si>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</si>
  <si>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</si>
  <si>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</si>
  <si>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</si>
  <si>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</si>
  <si>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</si>
  <si>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</si>
  <si>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</si>
  <si>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</si>
  <si>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</si>
  <si>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</si>
  <si>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</si>
  <si>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</si>
  <si>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</si>
  <si>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</si>
  <si>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</si>
  <si>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</si>
  <si>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</si>
  <si>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</si>
  <si>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</si>
  <si>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</si>
  <si>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</si>
  <si>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</si>
  <si>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</si>
  <si>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</si>
  <si>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</si>
  <si>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</si>
  <si>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</si>
  <si>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</si>
  <si>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</si>
  <si>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</si>
  <si>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</si>
  <si>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</si>
  <si>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</si>
  <si>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</si>
  <si>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</si>
  <si>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</si>
  <si>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</si>
  <si>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</si>
  <si>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</si>
  <si>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</si>
  <si>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</si>
  <si>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</si>
  <si>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</si>
  <si>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</si>
  <si>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</si>
  <si>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</si>
  <si>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</si>
  <si>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</si>
  <si>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</si>
  <si>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</si>
  <si>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</si>
  <si>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</si>
  <si>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</si>
  <si>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</si>
  <si>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</si>
  <si>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</si>
  <si>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</si>
  <si>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</si>
  <si>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</si>
  <si>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</si>
  <si>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</si>
  <si>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</si>
  <si>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</si>
  <si>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</si>
  <si>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</si>
  <si>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</si>
  <si>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</si>
  <si>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</si>
  <si>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</si>
  <si>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</si>
  <si>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</si>
  <si>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</si>
  <si>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</si>
  <si>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</si>
  <si>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</si>
  <si>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</si>
  <si>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</si>
  <si>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</si>
  <si>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</si>
  <si>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</si>
  <si>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</si>
  <si>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</si>
  <si>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</si>
  <si>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</si>
  <si>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</si>
  <si>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</si>
  <si>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</si>
  <si>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</si>
  <si>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</si>
  <si>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</si>
  <si>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</si>
  <si>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</si>
  <si>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</si>
  <si>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</si>
  <si>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</si>
  <si>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</si>
  <si>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</si>
  <si>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</si>
  <si>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</si>
  <si>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</si>
  <si>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</si>
  <si>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</si>
  <si>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</si>
  <si>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</si>
  <si>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</si>
  <si>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</si>
  <si>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</si>
  <si>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</si>
  <si>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</si>
  <si>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</si>
  <si>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</si>
  <si>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</si>
  <si>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</si>
  <si>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</si>
  <si>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</si>
  <si>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</si>
  <si>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</si>
  <si>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</si>
  <si>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</si>
  <si>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</si>
  <si>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</si>
  <si>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</si>
  <si>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</si>
  <si>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</si>
  <si>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</si>
  <si>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</si>
  <si>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</si>
  <si>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</si>
  <si>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</si>
  <si>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</si>
  <si>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</si>
  <si>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</si>
  <si>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</si>
  <si>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</si>
  <si>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</si>
  <si>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</si>
  <si>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</si>
  <si>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</si>
  <si>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</si>
  <si>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</si>
  <si>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</si>
  <si>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</si>
  <si>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</si>
  <si>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</si>
  <si>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</si>
  <si>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</si>
  <si>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</si>
  <si>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</si>
  <si>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</si>
  <si>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</si>
  <si>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</si>
  <si>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</si>
  <si>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</si>
  <si>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</si>
  <si>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</si>
  <si>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</si>
  <si>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</si>
  <si>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</si>
  <si>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</si>
  <si>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</si>
  <si>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</si>
  <si>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</si>
  <si>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</si>
  <si>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</si>
  <si>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</si>
  <si>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</si>
  <si>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</si>
  <si>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</si>
  <si>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</si>
  <si>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</si>
  <si>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</si>
  <si>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</si>
  <si>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</si>
  <si>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</si>
  <si>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</si>
  <si>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</si>
  <si>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</si>
  <si>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</si>
  <si>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</si>
  <si>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</si>
  <si>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</si>
  <si>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</si>
  <si>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</si>
  <si>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</si>
  <si>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</si>
  <si>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</si>
  <si>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</si>
  <si>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</si>
  <si>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</si>
  <si>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</si>
  <si>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</si>
  <si>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</si>
  <si>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</si>
  <si>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</si>
  <si>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</si>
  <si>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</si>
  <si>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</si>
  <si>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</si>
  <si>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</si>
  <si>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</si>
  <si>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</si>
  <si>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</si>
  <si>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</si>
  <si>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</si>
  <si>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</si>
  <si>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</si>
  <si>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</si>
  <si>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</si>
  <si>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</si>
  <si>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</si>
  <si>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</si>
  <si>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</si>
  <si>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</si>
  <si>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</si>
  <si>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</si>
  <si>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</si>
  <si>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</si>
  <si>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</si>
  <si>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</si>
  <si>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</si>
  <si>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</si>
  <si>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</si>
  <si>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</si>
  <si>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</si>
  <si>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</si>
  <si>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</si>
  <si>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</si>
  <si>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</si>
  <si>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</si>
  <si>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</si>
  <si>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</si>
  <si>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</si>
  <si>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</si>
  <si>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</si>
  <si>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</si>
  <si>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</si>
  <si>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</si>
  <si>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</si>
  <si>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</si>
  <si>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</si>
  <si>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</si>
  <si>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</si>
  <si>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</si>
  <si>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</si>
  <si>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</si>
  <si>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</si>
  <si>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</si>
  <si>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</si>
  <si>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</si>
  <si>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</si>
  <si>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</si>
  <si>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</si>
  <si>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</si>
  <si>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</si>
  <si>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</si>
  <si>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</si>
  <si>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</si>
  <si>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</si>
  <si>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</si>
  <si>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</si>
  <si>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</si>
  <si>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</si>
  <si>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</si>
  <si>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</si>
  <si>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</si>
  <si>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</si>
  <si>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</si>
  <si>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</si>
  <si>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</si>
  <si>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</si>
  <si>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</si>
  <si>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</si>
  <si>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</si>
  <si>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</si>
  <si>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</si>
  <si>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</si>
  <si>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</si>
  <si>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</si>
  <si>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</si>
  <si>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</si>
  <si>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</si>
  <si>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</si>
  <si>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</si>
  <si>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</si>
  <si>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</si>
  <si>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</si>
  <si>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</si>
  <si>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</si>
  <si>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</si>
  <si>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</si>
  <si>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</si>
  <si>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</si>
  <si>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</si>
  <si>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</si>
  <si>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</si>
  <si>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</si>
  <si>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</si>
  <si>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</si>
  <si>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</si>
  <si>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</si>
  <si>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</si>
  <si>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</si>
  <si>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</si>
  <si>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</si>
  <si>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</si>
  <si>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</si>
  <si>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</si>
  <si>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</si>
  <si>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</si>
  <si>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</si>
  <si>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</si>
  <si>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</si>
  <si>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</si>
  <si>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</si>
  <si>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</si>
  <si>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</si>
  <si>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</si>
  <si>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</si>
  <si>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</si>
  <si>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</si>
  <si>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</si>
  <si>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</si>
  <si>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</si>
  <si>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</si>
  <si>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</si>
  <si>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</si>
  <si>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</si>
  <si>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</si>
  <si>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</si>
  <si>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</si>
  <si>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</si>
  <si>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</si>
  <si>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</si>
  <si>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</si>
  <si>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</si>
  <si>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</si>
  <si>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</si>
  <si>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</si>
  <si>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</si>
  <si>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</si>
  <si>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</si>
  <si>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</si>
  <si>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</si>
  <si>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</si>
  <si>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</si>
  <si>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</si>
  <si>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</si>
  <si>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</si>
  <si>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</si>
  <si>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</si>
  <si>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</si>
  <si>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</si>
  <si>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</si>
  <si>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</si>
  <si>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</si>
  <si>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</si>
  <si>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</si>
  <si>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</si>
  <si>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</si>
  <si>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</si>
  <si>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</si>
  <si>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</si>
  <si>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</si>
  <si>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</si>
  <si>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</si>
  <si>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</si>
  <si>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</si>
  <si>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</si>
  <si>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</si>
  <si>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</si>
  <si>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</si>
  <si>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</si>
  <si>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</si>
  <si>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</si>
  <si>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</si>
  <si>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</si>
  <si>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</si>
  <si>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</si>
  <si>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</si>
  <si>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</si>
  <si>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</si>
  <si>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</si>
  <si>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</si>
  <si>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</si>
  <si>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</si>
  <si>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</si>
  <si>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</si>
  <si>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</si>
  <si>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</si>
  <si>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</si>
  <si>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</si>
  <si>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</si>
  <si>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</si>
  <si>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</si>
  <si>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</si>
  <si>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</si>
  <si>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</si>
  <si>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</si>
  <si>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</si>
  <si>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</si>
  <si>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</si>
  <si>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</si>
  <si>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</si>
  <si>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</si>
  <si>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</si>
  <si>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</si>
  <si>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</si>
  <si>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</si>
  <si>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</si>
  <si>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</si>
  <si>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</si>
  <si>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</si>
  <si>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</si>
  <si>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</si>
  <si>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</si>
  <si>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</si>
  <si>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</si>
  <si>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</si>
  <si>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</si>
  <si>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</si>
  <si>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</si>
  <si>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</si>
  <si>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</si>
  <si>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</si>
  <si>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</si>
  <si>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</si>
  <si>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</si>
  <si>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</si>
  <si>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</si>
  <si>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</si>
  <si>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</si>
  <si>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</si>
  <si>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</si>
  <si>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</si>
  <si>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</si>
  <si>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</si>
  <si>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</si>
  <si>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</si>
  <si>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</si>
  <si>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</si>
  <si>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</si>
  <si>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</si>
  <si>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</si>
  <si>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</si>
  <si>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</si>
  <si>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</si>
  <si>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</si>
  <si>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</si>
  <si>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</si>
  <si>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</si>
  <si>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</si>
  <si>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</si>
  <si>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</si>
  <si>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</si>
  <si>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</si>
  <si>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</si>
  <si>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</si>
  <si>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</si>
  <si>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</si>
  <si>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</si>
  <si>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</si>
  <si>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</si>
  <si>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</si>
  <si>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</si>
  <si>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</si>
  <si>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</si>
  <si>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</si>
  <si>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</si>
  <si>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</si>
  <si>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</si>
  <si>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</si>
  <si>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</si>
  <si>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</si>
  <si>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</si>
  <si>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</si>
  <si>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</si>
  <si>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</si>
  <si>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</si>
  <si>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</si>
  <si>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</si>
  <si>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</si>
  <si>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</si>
  <si>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</si>
  <si>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</si>
  <si>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</si>
  <si>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</si>
  <si>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</si>
  <si>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</si>
  <si>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</si>
  <si>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</si>
  <si>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</si>
  <si>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</si>
  <si>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</si>
  <si>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</si>
  <si>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</si>
  <si>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</si>
  <si>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</si>
  <si>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</si>
  <si>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</si>
  <si>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</si>
  <si>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</si>
  <si>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</si>
  <si>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</si>
  <si>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</si>
  <si>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</si>
  <si>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</si>
  <si>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</si>
  <si>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</si>
  <si>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</si>
  <si>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</si>
  <si>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</si>
  <si>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</si>
  <si>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</si>
  <si>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</si>
  <si>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</si>
  <si>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</si>
  <si>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</si>
  <si>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</si>
  <si>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</si>
  <si>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</si>
  <si>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</si>
  <si>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</si>
  <si>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</si>
  <si>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</si>
  <si>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</si>
  <si>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</si>
  <si>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</si>
  <si>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</si>
  <si>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</si>
  <si>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</si>
  <si>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</si>
  <si>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</si>
  <si>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</si>
  <si>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</si>
  <si>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</si>
  <si>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</si>
  <si>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</si>
  <si>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</si>
  <si>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</si>
  <si>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</si>
  <si>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</si>
  <si>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</si>
  <si>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</si>
  <si>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</si>
  <si>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</si>
  <si>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</si>
  <si>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</si>
  <si>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</si>
  <si>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</si>
  <si>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</si>
  <si>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</si>
  <si>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</si>
  <si>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</si>
  <si>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</si>
  <si>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</si>
  <si>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</si>
  <si>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</si>
  <si>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</si>
  <si>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</si>
  <si>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</si>
  <si>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</si>
  <si>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</si>
  <si>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</si>
  <si>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</si>
  <si>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</si>
  <si>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</si>
  <si>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</si>
  <si>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</si>
  <si>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</si>
  <si>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</si>
  <si>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</si>
  <si>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</si>
  <si>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</si>
  <si>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</si>
  <si>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</si>
  <si>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</si>
  <si>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</si>
  <si>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</si>
  <si>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</si>
  <si>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</si>
  <si>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</si>
  <si>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</si>
  <si>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</si>
  <si>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</si>
  <si>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</si>
  <si>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</si>
  <si>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</si>
  <si>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</si>
  <si>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</si>
  <si>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</si>
  <si>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</si>
  <si>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</si>
  <si>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</si>
  <si>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</si>
  <si>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</si>
  <si>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</si>
  <si>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</si>
  <si>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</si>
  <si>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</si>
  <si>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</si>
  <si>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</si>
  <si>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</si>
  <si>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</si>
  <si>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</si>
  <si>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</si>
  <si>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</si>
  <si>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</si>
  <si>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</si>
  <si>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</si>
  <si>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</si>
  <si>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</si>
  <si>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</si>
  <si>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</si>
  <si>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</si>
  <si>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</si>
  <si>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</si>
  <si>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</si>
  <si>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</si>
  <si>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</si>
  <si>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</si>
  <si>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</si>
  <si>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</si>
  <si>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</si>
  <si>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</si>
  <si>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</si>
  <si>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</si>
  <si>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</si>
  <si>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</si>
  <si>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</si>
  <si>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</si>
  <si>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</si>
  <si>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</si>
  <si>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</si>
  <si>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</si>
  <si>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</si>
  <si>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</si>
  <si>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</si>
  <si>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</si>
  <si>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</si>
  <si>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</si>
  <si>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</si>
  <si>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</si>
  <si>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</si>
  <si>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</si>
  <si>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</si>
  <si>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</si>
  <si>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</si>
  <si>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</si>
  <si>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</si>
  <si>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</si>
  <si>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</si>
  <si>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</si>
  <si>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</si>
  <si>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</si>
  <si>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</si>
  <si>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</si>
  <si>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</si>
  <si>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</si>
  <si>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</si>
  <si>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</si>
  <si>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</si>
  <si>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</si>
  <si>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</si>
  <si>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</si>
  <si>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</si>
  <si>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</si>
  <si>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</si>
  <si>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</si>
  <si>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</si>
  <si>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</si>
  <si>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</si>
  <si>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</si>
  <si>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</si>
  <si>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</si>
  <si>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</si>
  <si>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</si>
  <si>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</si>
  <si>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</si>
  <si>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</si>
  <si>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</si>
  <si>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</si>
  <si>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</si>
  <si>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</si>
  <si>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</si>
  <si>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</si>
  <si>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</si>
  <si>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</si>
  <si>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</si>
  <si>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</si>
  <si>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</si>
  <si>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</si>
  <si>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</si>
  <si>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</si>
  <si>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</si>
  <si>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</si>
  <si>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</si>
  <si>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</si>
  <si>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</si>
  <si>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</si>
  <si>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</si>
  <si>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</si>
  <si>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</si>
  <si>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</si>
  <si>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</si>
  <si>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</si>
  <si>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</si>
  <si>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</si>
  <si>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</si>
  <si>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</si>
  <si>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</si>
  <si>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</si>
  <si>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</si>
  <si>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</si>
  <si>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</si>
  <si>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</si>
  <si>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</si>
  <si>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</si>
  <si>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</si>
  <si>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</si>
  <si>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</si>
  <si>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</si>
  <si>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</si>
  <si>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</si>
  <si>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</si>
  <si>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</si>
  <si>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</si>
  <si>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</si>
  <si>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</si>
  <si>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</si>
  <si>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</si>
  <si>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</si>
  <si>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</si>
  <si>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</si>
  <si>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</si>
  <si>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</si>
  <si>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</si>
  <si>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</si>
  <si>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</si>
  <si>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</si>
  <si>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</si>
  <si>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</si>
  <si>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</si>
  <si>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</si>
  <si>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</si>
  <si>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</si>
  <si>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</si>
  <si>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</si>
  <si>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</si>
  <si>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</si>
  <si>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</si>
  <si>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</si>
  <si>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</si>
  <si>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</si>
  <si>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</si>
  <si>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</si>
  <si>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</si>
  <si>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</si>
  <si>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</si>
  <si>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</si>
  <si>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</si>
  <si>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</si>
  <si>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</si>
  <si>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</si>
  <si>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</si>
  <si>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</si>
  <si>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</si>
  <si>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</si>
  <si>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</si>
  <si>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</si>
  <si>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</si>
  <si>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</si>
  <si>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</si>
  <si>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</si>
  <si>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</si>
  <si>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</si>
  <si>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</si>
  <si>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</si>
  <si>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</si>
  <si>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</si>
  <si>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</si>
  <si>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</si>
  <si>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</si>
  <si>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</si>
  <si>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</si>
  <si>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</si>
  <si>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</si>
  <si>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</si>
  <si>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</si>
  <si>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</si>
  <si>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</si>
  <si>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</si>
  <si>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</si>
  <si>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</si>
  <si>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</si>
  <si>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</si>
  <si>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</si>
  <si>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</si>
  <si>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</si>
  <si>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</si>
  <si>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</si>
  <si>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</si>
  <si>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</si>
  <si>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</si>
  <si>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</si>
  <si>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</si>
  <si>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</si>
  <si>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</si>
  <si>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</si>
  <si>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</si>
  <si>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</si>
  <si>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</si>
  <si>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</si>
  <si>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</si>
  <si>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</si>
  <si>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</si>
  <si>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</si>
  <si>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</si>
  <si>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</si>
  <si>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</si>
  <si>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</si>
  <si>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</si>
  <si>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</si>
  <si>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</si>
  <si>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</si>
  <si>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</si>
  <si>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</si>
  <si>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</si>
  <si>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</si>
  <si>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</si>
  <si>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</si>
  <si>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</si>
  <si>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</si>
  <si>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</si>
  <si>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</si>
  <si>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</si>
  <si>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</si>
  <si>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</si>
  <si>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</si>
  <si>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</si>
  <si>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</si>
  <si>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</si>
  <si>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</si>
  <si>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</si>
  <si>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</si>
  <si>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</si>
  <si>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</si>
  <si>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</si>
  <si>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</si>
  <si>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</si>
  <si>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</si>
  <si>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</si>
  <si>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</si>
  <si>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</si>
  <si>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</si>
  <si>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</si>
  <si>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</si>
  <si>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</si>
  <si>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</si>
  <si>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</si>
  <si>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</si>
  <si>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</si>
  <si>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</si>
  <si>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</si>
  <si>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</si>
  <si>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</si>
  <si>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</si>
  <si>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</si>
  <si>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</si>
  <si>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</si>
  <si>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</si>
  <si>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</si>
  <si>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</si>
  <si>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</si>
  <si>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</si>
  <si>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</si>
  <si>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</si>
  <si>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</si>
  <si>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</si>
  <si>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</si>
  <si>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</si>
  <si>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</si>
  <si>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</si>
  <si>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</si>
  <si>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</si>
  <si>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</si>
  <si>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</si>
  <si>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</si>
  <si>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</si>
  <si>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</si>
  <si>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</si>
  <si>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</si>
  <si>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</si>
  <si>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</si>
  <si>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</si>
  <si>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</si>
  <si>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</si>
  <si>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</si>
  <si>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</si>
  <si>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</si>
  <si>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</si>
  <si>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</si>
  <si>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</si>
  <si>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</si>
  <si>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</si>
  <si>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</si>
  <si>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</si>
  <si>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</si>
  <si>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</si>
  <si>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</si>
  <si>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</si>
  <si>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</si>
  <si>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</si>
  <si>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</si>
  <si>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</si>
  <si>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</si>
  <si>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</si>
  <si>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</si>
  <si>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</si>
  <si>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</si>
  <si>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</si>
  <si>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</si>
  <si>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</si>
  <si>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</si>
  <si>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</si>
  <si>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</si>
  <si>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</si>
  <si>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</si>
  <si>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</si>
  <si>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</si>
  <si>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</si>
  <si>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</si>
  <si>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</si>
  <si>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</si>
  <si>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</si>
  <si>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</si>
  <si>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</si>
  <si>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</si>
  <si>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</si>
  <si>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</si>
  <si>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</si>
  <si>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</si>
  <si>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</si>
  <si>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</si>
  <si>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</si>
  <si>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</si>
  <si>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</si>
  <si>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</si>
  <si>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</si>
  <si>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</si>
  <si>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</si>
  <si>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</si>
  <si>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</si>
  <si>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</si>
  <si>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</si>
  <si>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</si>
  <si>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</si>
  <si>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</si>
  <si>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</si>
  <si>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</si>
  <si>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</si>
  <si>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</si>
  <si>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</si>
  <si>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</si>
  <si>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</si>
  <si>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</si>
  <si>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</si>
  <si>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</si>
  <si>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</si>
  <si>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</si>
  <si>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</si>
  <si>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</si>
  <si>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</si>
  <si>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</si>
  <si>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</si>
  <si>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</si>
  <si>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</si>
  <si>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</si>
  <si>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</si>
  <si>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</si>
  <si>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</si>
  <si>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</si>
  <si>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</si>
  <si>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</si>
  <si>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</si>
  <si>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</si>
  <si>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</si>
  <si>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</si>
  <si>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</si>
  <si>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</si>
  <si>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</si>
  <si>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</si>
  <si>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</si>
  <si>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</si>
  <si>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</si>
  <si>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</si>
  <si>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</si>
  <si>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</si>
  <si>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</si>
  <si>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</si>
  <si>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</si>
  <si>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</si>
  <si>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</si>
  <si>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</si>
  <si>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</si>
  <si>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</si>
  <si>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</si>
  <si>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</si>
  <si>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</si>
  <si>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</si>
  <si>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</si>
  <si>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</si>
  <si>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</si>
  <si>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</si>
  <si>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</si>
  <si>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</si>
  <si>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</si>
  <si>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</si>
  <si>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</si>
  <si>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</si>
  <si>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</si>
  <si>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</si>
  <si>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</si>
  <si>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</si>
  <si>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</si>
  <si>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</si>
  <si>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</si>
  <si>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</si>
  <si>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</si>
  <si>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</si>
  <si>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</si>
  <si>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</si>
  <si>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</si>
  <si>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</si>
  <si>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</si>
  <si>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</si>
  <si>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</si>
  <si>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</si>
  <si>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</si>
  <si>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</si>
  <si>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</si>
  <si>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</si>
  <si>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</si>
  <si>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</si>
  <si>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</si>
  <si>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</si>
  <si>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</si>
  <si>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</si>
  <si>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</si>
  <si>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</si>
  <si>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</si>
  <si>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</si>
  <si>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</si>
  <si>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</si>
  <si>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</si>
  <si>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</si>
  <si>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</si>
  <si>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</si>
  <si>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</si>
  <si>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</si>
  <si>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</si>
  <si>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</si>
  <si>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</si>
  <si>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</si>
  <si>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</si>
  <si>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</si>
  <si>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</si>
  <si>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</si>
  <si>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</si>
  <si>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</si>
  <si>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</si>
  <si>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</si>
  <si>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</si>
  <si>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</si>
  <si>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</si>
  <si>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</si>
  <si>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</si>
  <si>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</si>
  <si>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</si>
  <si>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</si>
  <si>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</si>
  <si>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</si>
  <si>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</si>
  <si>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</si>
  <si>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</si>
  <si>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</si>
  <si>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</si>
  <si>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</si>
  <si>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</si>
  <si>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</si>
  <si>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</si>
  <si>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</si>
  <si>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</si>
  <si>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</si>
  <si>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</si>
  <si>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</si>
  <si>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</si>
  <si>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</si>
  <si>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</si>
  <si>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</si>
  <si>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</si>
  <si>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</si>
  <si>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</si>
  <si>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</si>
  <si>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</si>
  <si>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</si>
  <si>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</si>
  <si>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</si>
  <si>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</si>
  <si>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</si>
  <si>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</si>
  <si>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</si>
  <si>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</si>
  <si>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</si>
  <si>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</si>
  <si>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</si>
  <si>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</si>
  <si>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</si>
  <si>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</si>
  <si>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</si>
  <si>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</si>
  <si>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</si>
  <si>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</si>
  <si>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</si>
  <si>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</si>
  <si>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</si>
  <si>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</si>
  <si>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</si>
  <si>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</si>
  <si>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</si>
  <si>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</si>
  <si>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</si>
  <si>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</si>
  <si>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</si>
  <si>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</si>
  <si>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</si>
  <si>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</si>
  <si>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</si>
  <si>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</si>
  <si>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</si>
  <si>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</si>
  <si>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</si>
  <si>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</si>
  <si>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</si>
  <si>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</si>
  <si>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</si>
  <si>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</si>
  <si>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</si>
  <si>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</si>
  <si>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</si>
  <si>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</si>
  <si>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</si>
  <si>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</si>
  <si>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</si>
  <si>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</si>
  <si>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</si>
  <si>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</si>
  <si>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</si>
  <si>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</si>
  <si>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</si>
  <si>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</si>
  <si>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</si>
  <si>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</si>
  <si>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</si>
  <si>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</si>
  <si>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</si>
  <si>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</si>
  <si>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</si>
  <si>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</si>
  <si>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</si>
  <si>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</si>
  <si>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</si>
  <si>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</si>
  <si>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</si>
  <si>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</si>
  <si>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</si>
  <si>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</si>
  <si>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</si>
  <si>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</si>
  <si>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</si>
  <si>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</si>
  <si>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</si>
  <si>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</si>
  <si>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</si>
  <si>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</si>
  <si>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</si>
  <si>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</si>
  <si>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</si>
  <si>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</si>
  <si>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</si>
  <si>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</si>
  <si>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</si>
  <si>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</si>
  <si>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</si>
  <si>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</si>
  <si>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</si>
  <si>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</si>
  <si>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</si>
  <si>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</si>
  <si>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</si>
  <si>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</si>
  <si>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</si>
  <si>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</si>
  <si>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</si>
  <si>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</si>
  <si>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</si>
  <si>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</si>
  <si>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</si>
  <si>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</si>
  <si>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</si>
  <si>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</si>
  <si>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</si>
  <si>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</si>
  <si>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</si>
  <si>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</si>
  <si>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</si>
  <si>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</si>
  <si>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</si>
  <si>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</si>
  <si>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</si>
  <si>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</si>
  <si>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</si>
  <si>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</si>
  <si>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</si>
  <si>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</si>
  <si>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</si>
  <si>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</si>
  <si>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</si>
  <si>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</si>
  <si>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</si>
  <si>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</si>
  <si>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</si>
  <si>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</si>
  <si>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</si>
  <si>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</si>
  <si>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</si>
  <si>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</si>
  <si>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</si>
  <si>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</si>
  <si>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</si>
  <si>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</si>
  <si>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</si>
  <si>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</si>
  <si>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</si>
  <si>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</si>
  <si>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</si>
  <si>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</si>
  <si>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</si>
  <si>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</si>
  <si>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</si>
  <si>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</si>
  <si>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</si>
  <si>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</si>
  <si>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</si>
  <si>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</si>
  <si>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</si>
  <si>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</si>
  <si>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</si>
  <si>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</si>
  <si>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</si>
  <si>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</si>
  <si>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</si>
  <si>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</si>
  <si>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</si>
  <si>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</si>
  <si>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</si>
  <si>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</si>
  <si>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</si>
  <si>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</si>
  <si>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</si>
  <si>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</si>
  <si>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</si>
  <si>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</si>
  <si>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</si>
  <si>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</si>
  <si>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</si>
  <si>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</si>
  <si>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</si>
  <si>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</si>
  <si>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</si>
  <si>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</si>
  <si>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</si>
  <si>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</si>
  <si>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</si>
  <si>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</si>
  <si>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</si>
  <si>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</si>
  <si>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</si>
  <si>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</si>
  <si>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</si>
  <si>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</si>
  <si>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</si>
  <si>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</si>
  <si>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</si>
  <si>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</si>
  <si>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</si>
  <si>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</si>
  <si>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</si>
  <si>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</si>
  <si>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</si>
  <si>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</si>
  <si>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</si>
  <si>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</si>
  <si>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</si>
  <si>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</si>
  <si>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</si>
  <si>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</si>
  <si>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</si>
  <si>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</si>
  <si>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</si>
  <si>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</si>
  <si>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</si>
  <si>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</si>
  <si>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</si>
  <si>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</si>
  <si>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</si>
  <si>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</si>
  <si>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</si>
  <si>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</si>
  <si>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</si>
  <si>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</si>
  <si>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</si>
  <si>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</si>
  <si>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</si>
  <si>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</si>
  <si>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</si>
  <si>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</si>
  <si>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</si>
  <si>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</si>
  <si>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</si>
  <si>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</si>
  <si>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</si>
  <si>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</si>
  <si>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</si>
  <si>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</si>
  <si>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</si>
  <si>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</si>
  <si>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</si>
  <si>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</si>
  <si>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</si>
  <si>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</si>
  <si>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</si>
  <si>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</si>
  <si>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</si>
  <si>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</si>
  <si>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</si>
  <si>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</si>
  <si>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</si>
  <si>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</si>
  <si>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</si>
  <si>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</si>
  <si>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</si>
  <si>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</si>
  <si>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</si>
  <si>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</si>
  <si>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</si>
  <si>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</si>
  <si>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</si>
  <si>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</si>
  <si>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</si>
  <si>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</si>
  <si>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</si>
  <si>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</si>
  <si>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</si>
  <si>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</si>
  <si>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</si>
  <si>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</si>
  <si>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</si>
  <si>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</si>
  <si>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</si>
  <si>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</si>
  <si>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</si>
  <si>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</si>
  <si>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</si>
  <si>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</si>
  <si>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</si>
  <si>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</si>
  <si>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</si>
  <si>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</si>
  <si>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</si>
  <si>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</si>
  <si>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</si>
  <si>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</si>
  <si>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</si>
  <si>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</si>
  <si>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</si>
  <si>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</si>
  <si>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</si>
  <si>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</si>
  <si>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</si>
  <si>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</si>
  <si>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</si>
  <si>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</si>
  <si>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</si>
  <si>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</si>
  <si>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</si>
  <si>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</si>
  <si>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</si>
  <si>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</si>
  <si>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</si>
  <si>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</si>
  <si>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</si>
  <si>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</si>
  <si>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</si>
  <si>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</si>
  <si>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</si>
  <si>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</si>
  <si>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</si>
  <si>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</si>
  <si>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</si>
  <si>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</si>
  <si>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</si>
  <si>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</si>
  <si>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</si>
  <si>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</si>
  <si>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</si>
  <si>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</si>
  <si>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</si>
  <si>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</si>
  <si>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</si>
  <si>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</si>
  <si>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</si>
  <si>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</si>
  <si>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</si>
  <si>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</si>
  <si>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</si>
  <si>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</si>
  <si>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</si>
  <si>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</si>
  <si>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</si>
  <si>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</si>
  <si>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</si>
  <si>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</si>
  <si>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</si>
  <si>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</si>
  <si>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</si>
  <si>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</si>
  <si>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</si>
  <si>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</si>
  <si>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</si>
  <si>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</si>
  <si>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</si>
  <si>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</si>
  <si>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</si>
  <si>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</si>
  <si>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</si>
  <si>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</si>
  <si>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</si>
  <si>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</si>
  <si>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</si>
  <si>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</si>
  <si>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</si>
  <si>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</si>
  <si>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</si>
  <si>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</si>
  <si>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</si>
  <si>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</si>
  <si>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</si>
  <si>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</si>
  <si>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</si>
  <si>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</si>
  <si>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</si>
  <si>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</si>
  <si>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</si>
  <si>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</si>
  <si>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</si>
  <si>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</si>
  <si>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</si>
  <si>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</si>
  <si>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</si>
  <si>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</si>
  <si>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</si>
  <si>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</si>
  <si>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</si>
  <si>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</si>
  <si>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</si>
  <si>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</si>
  <si>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</si>
  <si>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</si>
  <si>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</si>
  <si>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</si>
  <si>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</si>
  <si>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</si>
  <si>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</si>
  <si>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</si>
  <si>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</si>
  <si>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</si>
  <si>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</si>
  <si>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</si>
  <si>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</si>
  <si>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</si>
  <si>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</si>
  <si>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</si>
  <si>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</si>
  <si>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</si>
  <si>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</si>
  <si>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</si>
  <si>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</si>
  <si>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</si>
  <si>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</si>
  <si>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</si>
  <si>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</si>
  <si>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</si>
  <si>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</si>
  <si>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</si>
  <si>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</si>
  <si>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</si>
  <si>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</si>
  <si>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</si>
  <si>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</si>
  <si>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</si>
  <si>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</si>
  <si>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</si>
  <si>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</si>
  <si>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</si>
  <si>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</si>
  <si>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</si>
  <si>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</si>
  <si>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</si>
  <si>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</si>
  <si>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</si>
  <si>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</si>
  <si>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</si>
  <si>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</si>
  <si>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</si>
  <si>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</si>
  <si>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</si>
  <si>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</si>
  <si>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</si>
  <si>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</si>
  <si>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</si>
  <si>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</si>
  <si>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</si>
  <si>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</si>
  <si>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</si>
  <si>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</si>
  <si>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</si>
  <si>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</si>
  <si>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</si>
  <si>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</si>
  <si>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</si>
  <si>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</si>
  <si>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</si>
  <si>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</si>
  <si>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</si>
  <si>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</si>
  <si>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</si>
  <si>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</si>
  <si>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</si>
  <si>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</si>
  <si>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</si>
  <si>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</si>
  <si>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</si>
  <si>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</si>
  <si>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</si>
  <si>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</si>
  <si>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</si>
  <si>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</si>
  <si>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</si>
  <si>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</si>
  <si>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</si>
  <si>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</si>
  <si>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</si>
  <si>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</si>
  <si>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</si>
  <si>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</si>
  <si>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</si>
  <si>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</si>
  <si>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</si>
  <si>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</si>
  <si>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</si>
  <si>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</si>
  <si>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</si>
  <si>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</si>
  <si>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</si>
  <si>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</si>
  <si>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</si>
  <si>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</si>
  <si>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</si>
  <si>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</si>
  <si>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</si>
  <si>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</si>
  <si>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</si>
  <si>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</si>
  <si>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</si>
  <si>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</si>
  <si>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</si>
  <si>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</si>
  <si>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</si>
  <si>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</si>
  <si>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</si>
  <si>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</si>
  <si>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</si>
  <si>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</si>
  <si>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</si>
  <si>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</si>
  <si>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</si>
  <si>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</si>
  <si>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</si>
  <si>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</si>
  <si>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</si>
  <si>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</si>
  <si>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</si>
  <si>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</si>
  <si>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</si>
  <si>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</si>
  <si>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</si>
  <si>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</si>
  <si>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</si>
  <si>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</si>
  <si>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</si>
  <si>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</si>
  <si>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</si>
  <si>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</si>
  <si>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</si>
  <si>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</si>
  <si>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</si>
  <si>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</si>
  <si>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</si>
  <si>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</si>
  <si>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</si>
  <si>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</si>
  <si>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</si>
  <si>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</si>
  <si>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</si>
  <si>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</si>
  <si>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</si>
  <si>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</si>
  <si>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</si>
  <si>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</si>
  <si>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</si>
  <si>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</si>
  <si>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</si>
  <si>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</si>
  <si>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</si>
  <si>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</si>
  <si>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</si>
  <si>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</si>
  <si>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</si>
  <si>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</si>
  <si>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</si>
  <si>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</si>
  <si>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</si>
  <si>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</si>
  <si>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</si>
  <si>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</si>
  <si>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</si>
  <si>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</si>
  <si>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</si>
  <si>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</si>
  <si>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</si>
  <si>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</si>
  <si>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</si>
  <si>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</si>
  <si>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</si>
  <si>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</si>
  <si>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</si>
  <si>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</si>
  <si>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</si>
  <si>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</si>
  <si>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</si>
  <si>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</si>
  <si>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</si>
  <si>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</si>
  <si>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</si>
  <si>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</si>
  <si>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</si>
  <si>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</si>
  <si>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</si>
  <si>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</si>
  <si>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</si>
  <si>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</si>
  <si>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</si>
  <si>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</si>
  <si>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</si>
  <si>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</si>
  <si>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</si>
  <si>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</si>
  <si>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</si>
  <si>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</si>
  <si>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</si>
  <si>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</si>
  <si>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</si>
  <si>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</si>
  <si>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</si>
  <si>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</si>
  <si>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</si>
  <si>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</si>
  <si>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</si>
  <si>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</si>
  <si>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</si>
  <si>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</si>
  <si>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</si>
  <si>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</si>
  <si>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</si>
  <si>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</si>
  <si>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</si>
  <si>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</si>
  <si>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</si>
  <si>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</si>
  <si>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</si>
  <si>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</si>
  <si>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</si>
  <si>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</si>
  <si>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</si>
  <si>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</si>
  <si>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</si>
  <si>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</si>
  <si>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</si>
  <si>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</si>
  <si>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</si>
  <si>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</si>
  <si>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</si>
  <si>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</si>
  <si>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</si>
  <si>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</si>
  <si>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</si>
  <si>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</si>
  <si>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</si>
  <si>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</si>
  <si>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</si>
  <si>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</si>
  <si>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</si>
  <si>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</si>
  <si>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</si>
  <si>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</si>
  <si>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</si>
  <si>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</si>
  <si>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</si>
  <si>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</si>
  <si>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</si>
  <si>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</si>
  <si>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</si>
  <si>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</si>
  <si>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</si>
  <si>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</si>
  <si>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</si>
  <si>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</si>
  <si>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</si>
  <si>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</si>
  <si>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</si>
  <si>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</si>
  <si>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</si>
  <si>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</si>
  <si>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</si>
  <si>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</si>
  <si>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</si>
  <si>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</si>
  <si>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</si>
  <si>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</si>
  <si>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</si>
  <si>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</si>
  <si>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</si>
  <si>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</si>
  <si>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</si>
  <si>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</si>
  <si>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</si>
  <si>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</si>
  <si>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</si>
  <si>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</si>
  <si>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</si>
  <si>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</si>
  <si>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</si>
  <si>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</si>
  <si>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</si>
  <si>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</si>
  <si>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</si>
  <si>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</si>
  <si>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</si>
  <si>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</si>
  <si>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</si>
  <si>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</si>
  <si>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</si>
  <si>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</si>
  <si>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</si>
  <si>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</si>
  <si>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</si>
  <si>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</si>
  <si>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</si>
  <si>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</si>
  <si>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</si>
  <si>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</si>
  <si>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</si>
  <si>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</si>
  <si>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</si>
  <si>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</si>
  <si>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</si>
  <si>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</si>
  <si>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</si>
  <si>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</si>
  <si>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</si>
  <si>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</si>
  <si>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</si>
  <si>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</si>
  <si>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</si>
  <si>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</si>
  <si>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</si>
  <si>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</si>
  <si>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</si>
  <si>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</si>
  <si>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</si>
  <si>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</si>
  <si>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</si>
  <si>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</si>
  <si>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</si>
  <si>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</si>
  <si>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</si>
  <si>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</si>
  <si>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</si>
  <si>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</si>
  <si>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</si>
  <si>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</si>
  <si>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</si>
  <si>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</si>
  <si>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</si>
  <si>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</si>
  <si>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</si>
  <si>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</si>
  <si>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</si>
  <si>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</si>
  <si>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</si>
  <si>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</si>
  <si>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</si>
  <si>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</si>
  <si>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</si>
  <si>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</si>
  <si>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</si>
  <si>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</si>
  <si>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</si>
  <si>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</si>
  <si>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</si>
  <si>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</si>
  <si>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</si>
  <si>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</si>
  <si>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</si>
  <si>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</si>
  <si>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</si>
  <si>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</si>
  <si>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</si>
  <si>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</si>
  <si>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</si>
  <si>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</si>
  <si>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</si>
  <si>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</si>
  <si>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</si>
  <si>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</si>
  <si>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</si>
  <si>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</si>
  <si>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</si>
  <si>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</si>
  <si>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</si>
  <si>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</si>
  <si>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</si>
  <si>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</si>
  <si>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</si>
  <si>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</si>
  <si>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</si>
  <si>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</si>
  <si>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</si>
  <si>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</si>
  <si>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</si>
  <si>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</si>
  <si>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</si>
  <si>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</si>
  <si>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</si>
  <si>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</si>
  <si>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</si>
  <si>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</si>
  <si>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</si>
  <si>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</si>
  <si>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</si>
  <si>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</si>
  <si>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</si>
  <si>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</si>
  <si>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</si>
  <si>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</si>
  <si>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</si>
  <si>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</si>
  <si>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</si>
  <si>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</si>
  <si>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</si>
  <si>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</si>
  <si>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</si>
  <si>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</si>
  <si>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</si>
  <si>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</si>
  <si>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</si>
  <si>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</si>
  <si>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</si>
  <si>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</si>
  <si>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</si>
  <si>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</si>
  <si>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</si>
  <si>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</si>
  <si>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</si>
  <si>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</si>
  <si>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</si>
  <si>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</si>
  <si>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</si>
  <si>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</si>
  <si>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</si>
  <si>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</si>
  <si>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</si>
  <si>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</si>
  <si>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</si>
  <si>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</si>
  <si>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</si>
  <si>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</si>
  <si>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</si>
  <si>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</si>
  <si>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</si>
  <si>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</si>
  <si>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</si>
  <si>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</si>
  <si>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</si>
  <si>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</si>
  <si>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</si>
  <si>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</si>
  <si>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</si>
  <si>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</si>
  <si>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</si>
  <si>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</si>
  <si>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</si>
  <si>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</si>
  <si>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</si>
  <si>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</si>
  <si>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</si>
  <si>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</si>
  <si>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</si>
  <si>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</si>
  <si>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</si>
  <si>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</si>
  <si>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</si>
  <si>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</si>
  <si>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</si>
  <si>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</si>
  <si>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</si>
  <si>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</si>
  <si>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</si>
  <si>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</si>
  <si>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</si>
  <si>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</si>
  <si>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</si>
  <si>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</si>
  <si>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</si>
  <si>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</si>
  <si>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</si>
  <si>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</si>
  <si>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</si>
  <si>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</si>
  <si>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</si>
  <si>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</si>
  <si>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</si>
  <si>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</si>
  <si>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</si>
  <si>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</si>
  <si>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</si>
  <si>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</si>
  <si>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</si>
  <si>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</si>
  <si>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</si>
  <si>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</si>
  <si>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</si>
  <si>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</si>
  <si>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</si>
  <si>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</si>
  <si>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</si>
  <si>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</si>
  <si>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</si>
  <si>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</si>
  <si>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</si>
  <si>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</si>
  <si>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</si>
  <si>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</si>
  <si>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</si>
  <si>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</si>
  <si>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</si>
  <si>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</si>
  <si>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</si>
  <si>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</si>
  <si>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</si>
  <si>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</si>
  <si>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</si>
  <si>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</si>
  <si>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</si>
  <si>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</si>
  <si>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</si>
  <si>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</si>
  <si>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</si>
  <si>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</si>
  <si>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</si>
  <si>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</si>
  <si>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</si>
  <si>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</si>
  <si>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</si>
  <si>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</si>
  <si>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</si>
  <si>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</si>
  <si>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</si>
  <si>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</si>
  <si>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</si>
  <si>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</si>
  <si>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</si>
  <si>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</si>
  <si>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</si>
  <si>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</si>
  <si>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</si>
  <si>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</si>
  <si>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</si>
  <si>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</si>
  <si>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</si>
  <si>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</si>
  <si>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</si>
  <si>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</si>
  <si>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</si>
  <si>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</si>
  <si>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</si>
  <si>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</si>
  <si>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</si>
  <si>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</si>
  <si>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</si>
  <si>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</si>
  <si>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</si>
  <si>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</si>
  <si>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</si>
  <si>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</si>
  <si>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</si>
  <si>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</si>
  <si>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</si>
  <si>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</si>
  <si>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</si>
  <si>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</si>
  <si>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</si>
  <si>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</si>
  <si>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</si>
  <si>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</si>
  <si>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</si>
  <si>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</si>
  <si>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</si>
  <si>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</si>
  <si>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</si>
  <si>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</si>
  <si>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</si>
  <si>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</si>
  <si>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</si>
  <si>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</si>
  <si>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</si>
  <si>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</si>
  <si>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</si>
  <si>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</si>
  <si>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</si>
  <si>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</si>
  <si>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</si>
  <si>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</si>
  <si>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</si>
  <si>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</si>
  <si>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</si>
  <si>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</si>
  <si>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</si>
  <si>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</si>
  <si>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</si>
  <si>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</si>
  <si>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</si>
  <si>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</si>
  <si>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</si>
  <si>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</si>
  <si>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</si>
  <si>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</si>
  <si>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</si>
  <si>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</si>
  <si>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</si>
  <si>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</si>
  <si>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</si>
  <si>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</si>
  <si>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</si>
  <si>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</si>
  <si>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</si>
  <si>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</si>
  <si>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JEREMIE SCAGNI, JOSHUA NEVE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</si>
  <si>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</si>
  <si>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</si>
  <si>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</si>
  <si>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</si>
  <si>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05118893</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</si>
  <si>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</si>
  <si>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</si>
  <si>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</si>
  <si>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CAMESON</t>
  </si>
  <si>
    <t xml:space="preserve">NOM_PRELEV_DETERM</t>
  </si>
  <si>
    <t xml:space="preserve">AQUASCOP BIOLOGIE site de Monptellier</t>
  </si>
  <si>
    <t xml:space="preserve">LB_STATION</t>
  </si>
  <si>
    <t xml:space="preserve">LE CAMEZON AU LIEU DIT LAMARION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</si>
  <si>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</si>
  <si>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</si>
  <si>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</si>
  <si>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</si>
  <si>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IBMR-21-M100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</si>
  <si>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</si>
  <si>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</si>
  <si>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</si>
  <si>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</si>
  <si>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</si>
  <si>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</si>
  <si>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</si>
  <si>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</si>
  <si>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</si>
  <si>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</si>
  <si>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</si>
  <si>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</si>
  <si>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</si>
  <si>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</si>
  <si>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</si>
  <si>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</si>
  <si>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FORTE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</si>
  <si>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</si>
  <si>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</si>
  <si>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</si>
  <si>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</si>
  <si>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</si>
  <si>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</si>
  <si>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</si>
  <si>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</si>
  <si>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</si>
  <si>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</si>
  <si>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</si>
  <si>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</si>
  <si>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</si>
  <si>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</si>
  <si>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</si>
  <si>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</si>
  <si>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</si>
  <si>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</si>
  <si>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</si>
  <si>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</si>
  <si>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</si>
  <si>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</si>
  <si>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</si>
  <si>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</si>
  <si>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</si>
  <si>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</si>
  <si>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</si>
  <si>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</si>
  <si>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</si>
  <si>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</si>
  <si>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</si>
  <si>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</si>
  <si>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</si>
  <si>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</si>
  <si>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</si>
  <si>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</si>
  <si>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</si>
  <si>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</si>
  <si>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</si>
  <si>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</si>
  <si>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</si>
  <si>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</si>
  <si>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</si>
  <si>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</si>
  <si>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</si>
  <si>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</si>
  <si>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</si>
  <si>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</si>
  <si>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</si>
  <si>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</si>
  <si>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</si>
  <si>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</si>
  <si>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</si>
  <si>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</si>
  <si>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</si>
  <si>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</si>
  <si>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</si>
  <si>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</si>
  <si>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</si>
  <si>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</si>
  <si>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Nombreux taxons au dessus du niveau de l'eau.</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</si>
  <si>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</si>
  <si>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</si>
  <si>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</si>
  <si>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</si>
  <si>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</si>
  <si>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</si>
  <si>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</si>
  <si>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</si>
  <si>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</si>
  <si>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</si>
  <si>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</si>
  <si>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</si>
  <si>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Tapinothrix</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</si>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</sst>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107" activeCellId="0" sqref="G10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527789</v>
      </c>
      <c r="G10" s="25"/>
      <c r="H10" s="25"/>
    </row>
    <row r="11" customFormat="false" ht="15" hidden="false" customHeight="false" outlineLevel="0" collapsed="false">
      <c r="A11" s="26" t="s">
        <v>5183</v>
      </c>
      <c r="B11" s="30" t="n">
        <v>44413</v>
      </c>
      <c r="D11" s="26" t="s">
        <v>5184</v>
      </c>
      <c r="E11" s="29" t="n">
        <v>6322240</v>
      </c>
      <c r="G11" s="25"/>
      <c r="H11" s="25"/>
    </row>
    <row r="12" customFormat="false" ht="15" hidden="false" customHeight="false" outlineLevel="0" collapsed="false">
      <c r="A12" s="26" t="s">
        <v>5185</v>
      </c>
      <c r="B12" s="29" t="s">
        <v>5186</v>
      </c>
      <c r="D12" s="26" t="s">
        <v>5187</v>
      </c>
      <c r="E12" s="29" t="n">
        <v>527832</v>
      </c>
      <c r="G12" s="25"/>
      <c r="H12" s="25"/>
    </row>
    <row r="13" customFormat="false" ht="17.25" hidden="false" customHeight="true" outlineLevel="0" collapsed="false">
      <c r="A13" s="12"/>
      <c r="B13" s="31"/>
      <c r="D13" s="26" t="s">
        <v>5188</v>
      </c>
      <c r="E13" s="29" t="n">
        <v>6322331</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527789</v>
      </c>
    </row>
    <row r="18" customFormat="false" ht="15" hidden="false" customHeight="false" outlineLevel="0" collapsed="false">
      <c r="A18" s="36"/>
      <c r="B18" s="37" t="s">
        <v>5196</v>
      </c>
      <c r="C18" s="38" t="n">
        <f aca="false">E11</f>
        <v>6322240</v>
      </c>
    </row>
    <row r="19" customFormat="false" ht="15" hidden="false" customHeight="false" outlineLevel="0" collapsed="false">
      <c r="A19" s="33" t="s">
        <v>5197</v>
      </c>
      <c r="B19" s="39" t="n">
        <v>120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1.36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5</v>
      </c>
      <c r="D35" s="52" t="s">
        <v>5215</v>
      </c>
      <c r="E35" s="53" t="n">
        <v>95</v>
      </c>
    </row>
    <row r="36" s="56" customFormat="true" ht="15" hidden="false" customHeight="true" outlineLevel="0" collapsed="false">
      <c r="A36" s="54" t="s">
        <v>5216</v>
      </c>
      <c r="B36" s="34" t="n">
        <v>13</v>
      </c>
      <c r="C36" s="50"/>
      <c r="D36" s="55" t="s">
        <v>5217</v>
      </c>
      <c r="E36" s="34" t="n">
        <v>87</v>
      </c>
    </row>
    <row r="37" s="56" customFormat="true" ht="15" hidden="false" customHeight="true" outlineLevel="0" collapsed="false">
      <c r="A37" s="54" t="s">
        <v>5218</v>
      </c>
      <c r="B37" s="34" t="n">
        <v>0.6</v>
      </c>
      <c r="C37" s="50"/>
      <c r="D37" s="55" t="s">
        <v>5219</v>
      </c>
      <c r="E37" s="34" t="n">
        <v>1.6</v>
      </c>
    </row>
    <row r="38" s="56" customFormat="true" ht="15" hidden="false" customHeight="true" outlineLevel="0" collapsed="false">
      <c r="A38" s="54" t="s">
        <v>5220</v>
      </c>
      <c r="B38" s="34" t="n">
        <v>0.5</v>
      </c>
      <c r="C38" s="50"/>
      <c r="D38" s="55" t="s">
        <v>5220</v>
      </c>
      <c r="E38" s="34" t="n">
        <v>0.07</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t="n">
        <v>2</v>
      </c>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5</v>
      </c>
      <c r="C57" s="50"/>
      <c r="D57" s="19" t="s">
        <v>5237</v>
      </c>
      <c r="E57" s="61" t="n">
        <v>2</v>
      </c>
    </row>
    <row r="58" s="17" customFormat="true" ht="15" hidden="false" customHeight="false" outlineLevel="0" collapsed="false">
      <c r="A58" s="33" t="s">
        <v>5238</v>
      </c>
      <c r="B58" s="62" t="n">
        <v>3</v>
      </c>
      <c r="C58" s="50"/>
      <c r="D58" s="26" t="s">
        <v>5238</v>
      </c>
      <c r="E58" s="62" t="n">
        <v>5</v>
      </c>
    </row>
    <row r="59" s="17" customFormat="true" ht="15" hidden="false" customHeight="false" outlineLevel="0" collapsed="false">
      <c r="A59" s="33" t="s">
        <v>5239</v>
      </c>
      <c r="B59" s="62"/>
      <c r="C59" s="50"/>
      <c r="D59" s="26" t="s">
        <v>5239</v>
      </c>
      <c r="E59" s="62" t="n">
        <v>2</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c r="C66" s="50"/>
      <c r="D66" s="26" t="s">
        <v>5244</v>
      </c>
      <c r="E66" s="62" t="n">
        <v>3</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4</v>
      </c>
      <c r="C73" s="50"/>
      <c r="D73" s="19" t="s">
        <v>5249</v>
      </c>
      <c r="E73" s="61" t="n">
        <v>4</v>
      </c>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3</v>
      </c>
      <c r="C75" s="50"/>
      <c r="D75" s="26" t="s">
        <v>5251</v>
      </c>
      <c r="E75" s="62" t="n">
        <v>2</v>
      </c>
    </row>
    <row r="76" s="17" customFormat="true" ht="15" hidden="false" customHeight="false" outlineLevel="0" collapsed="false">
      <c r="A76" s="33" t="s">
        <v>5252</v>
      </c>
      <c r="B76" s="62"/>
      <c r="C76" s="50"/>
      <c r="D76" s="26" t="s">
        <v>5252</v>
      </c>
      <c r="E76" s="62"/>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3</v>
      </c>
    </row>
    <row r="82" s="17" customFormat="true" ht="15" hidden="false" customHeight="false" outlineLevel="0" collapsed="false">
      <c r="A82" s="33" t="s">
        <v>5256</v>
      </c>
      <c r="B82" s="62" t="n">
        <v>2</v>
      </c>
      <c r="C82" s="50"/>
      <c r="D82" s="26" t="s">
        <v>5256</v>
      </c>
      <c r="E82" s="62" t="n">
        <v>4</v>
      </c>
    </row>
    <row r="83" s="17" customFormat="true" ht="15" hidden="false" customHeight="false" outlineLevel="0" collapsed="false">
      <c r="A83" s="33" t="s">
        <v>5257</v>
      </c>
      <c r="B83" s="62" t="n">
        <v>5</v>
      </c>
      <c r="C83" s="50"/>
      <c r="D83" s="26" t="s">
        <v>5257</v>
      </c>
      <c r="E83" s="62" t="n">
        <v>1</v>
      </c>
    </row>
    <row r="84" s="17" customFormat="true" ht="15" hidden="false" customHeight="false" outlineLevel="0" collapsed="false">
      <c r="A84" s="33" t="s">
        <v>5258</v>
      </c>
      <c r="B84" s="62" t="n">
        <v>1</v>
      </c>
      <c r="C84" s="50"/>
      <c r="D84" s="26" t="s">
        <v>5258</v>
      </c>
      <c r="E84" s="62" t="n">
        <v>1</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t="n">
        <v>2</v>
      </c>
      <c r="C86" s="50"/>
      <c r="D86" s="26" t="s">
        <v>5260</v>
      </c>
      <c r="E86" s="62" t="n">
        <v>2</v>
      </c>
    </row>
    <row r="87" s="17" customFormat="true" ht="15" hidden="false" customHeight="false" outlineLevel="0" collapsed="false">
      <c r="A87" s="33" t="s">
        <v>5261</v>
      </c>
      <c r="B87" s="62" t="n">
        <v>2</v>
      </c>
      <c r="C87" s="50"/>
      <c r="D87" s="26" t="s">
        <v>5261</v>
      </c>
      <c r="E87" s="62" t="n">
        <v>2</v>
      </c>
    </row>
    <row r="88" s="17" customFormat="true" ht="15" hidden="false" customHeight="false" outlineLevel="0" collapsed="false">
      <c r="A88" s="33" t="s">
        <v>5262</v>
      </c>
      <c r="B88" s="62" t="n">
        <v>1</v>
      </c>
      <c r="C88" s="50"/>
      <c r="D88" s="26" t="s">
        <v>5262</v>
      </c>
      <c r="E88" s="62" t="n">
        <v>2</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0.01</v>
      </c>
      <c r="E97" s="82" t="n">
        <v>0.01</v>
      </c>
      <c r="F97" s="83" t="s">
        <v>5275</v>
      </c>
      <c r="G97" s="84"/>
      <c r="H97" s="85"/>
    </row>
    <row r="98" customFormat="false" ht="15" hidden="false" customHeight="false" outlineLevel="0" collapsed="false">
      <c r="A98" s="78" t="s">
        <v>2881</v>
      </c>
      <c r="B98" s="79" t="str">
        <f aca="false">IF(A98="NEWCOD",IF(ISBLANK(G98),"renseigner le champ 'Nouveau taxon'",G98),VLOOKUP(A98,'Ref Taxo'!A:B,2,FALSE()))</f>
        <v>Melosira</v>
      </c>
      <c r="C98" s="80" t="n">
        <f aca="false">IF(A98="NEWCOD",IF(ISBLANK(H98),"NoCod",H98),VLOOKUP(A98,'Ref Taxo'!A:D,4,FALSE()))</f>
        <v>8714</v>
      </c>
      <c r="D98" s="81"/>
      <c r="E98" s="82" t="n">
        <v>0.01</v>
      </c>
      <c r="F98" s="83" t="s">
        <v>5275</v>
      </c>
      <c r="G98" s="86"/>
      <c r="H98" s="87"/>
    </row>
    <row r="99" customFormat="false" ht="15" hidden="false" customHeight="false" outlineLevel="0" collapsed="false">
      <c r="A99" s="78" t="s">
        <v>5276</v>
      </c>
      <c r="B99" s="79" t="str">
        <f aca="false">IF(A99="NEWCOD",IF(ISBLANK(G99),"renseigner le champ 'Nouveau taxon'",G99),VLOOKUP(A99,'Ref Taxo'!A:B,2,FALSE()))</f>
        <v>Tapinothrix</v>
      </c>
      <c r="C99" s="80" t="n">
        <f aca="false">IF(A99="NEWCOD",IF(ISBLANK(H99),"NoCod",H99),VLOOKUP(A99,'Ref Taxo'!A:D,4,FALSE()))</f>
        <v>45056</v>
      </c>
      <c r="D99" s="81" t="n">
        <v>0.01</v>
      </c>
      <c r="E99" s="82" t="n">
        <v>0.01</v>
      </c>
      <c r="F99" s="83" t="s">
        <v>5275</v>
      </c>
      <c r="G99" s="86" t="s">
        <v>5277</v>
      </c>
      <c r="H99" s="87" t="n">
        <v>45056</v>
      </c>
    </row>
    <row r="100" customFormat="false" ht="15" hidden="false" customHeight="false" outlineLevel="0" collapsed="false">
      <c r="A100" s="78" t="s">
        <v>3260</v>
      </c>
      <c r="B100" s="79" t="str">
        <f aca="false">IF(A100="NEWCOD",IF(ISBLANK(G100),"renseigner le champ 'Nouveau taxon'",G100),VLOOKUP(A100,'Ref Taxo'!A:B,2,FALSE()))</f>
        <v>Oedogonium</v>
      </c>
      <c r="C100" s="80" t="n">
        <f aca="false">IF(A100="NEWCOD",IF(ISBLANK(H100),"NoCod",H100),VLOOKUP(A100,'Ref Taxo'!A:D,4,FALSE()))</f>
        <v>1134</v>
      </c>
      <c r="D100" s="81" t="n">
        <v>0.01</v>
      </c>
      <c r="E100" s="82" t="n">
        <v>0.01</v>
      </c>
      <c r="F100" s="83" t="s">
        <v>5275</v>
      </c>
      <c r="G100" s="86"/>
      <c r="H100" s="87"/>
    </row>
    <row r="101" customFormat="false" ht="1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c r="E101" s="82" t="n">
        <v>0.01</v>
      </c>
      <c r="F101" s="83" t="s">
        <v>5275</v>
      </c>
      <c r="G101" s="86"/>
      <c r="H101" s="87"/>
    </row>
    <row r="102" customFormat="false" ht="15" hidden="false" customHeight="false" outlineLevel="0" collapsed="false">
      <c r="A102" s="78" t="s">
        <v>5040</v>
      </c>
      <c r="B102" s="79" t="str">
        <f aca="false">IF(A102="NEWCOD",IF(ISBLANK(G102),"renseigner le champ 'Nouveau taxon'",G102),VLOOKUP(A102,'Ref Taxo'!A:B,2,FALSE()))</f>
        <v>Vaucheria</v>
      </c>
      <c r="C102" s="80" t="n">
        <f aca="false">IF(A102="NEWCOD",IF(ISBLANK(H102),"NoCod",H102),VLOOKUP(A102,'Ref Taxo'!A:D,4,FALSE()))</f>
        <v>1169</v>
      </c>
      <c r="D102" s="81" t="n">
        <v>0.5</v>
      </c>
      <c r="E102" s="82" t="n">
        <v>0.02</v>
      </c>
      <c r="F102" s="83" t="s">
        <v>5275</v>
      </c>
      <c r="G102" s="86"/>
      <c r="H102" s="87"/>
    </row>
    <row r="103" customFormat="false" ht="15" hidden="false" customHeight="false" outlineLevel="0" collapsed="false">
      <c r="A103" s="78" t="s">
        <v>3367</v>
      </c>
      <c r="B103" s="79" t="str">
        <f aca="false">IF(A103="NEWCOD",IF(ISBLANK(G103),"renseigner le champ 'Nouveau taxon'",G103),VLOOKUP(A103,'Ref Taxo'!A:B,2,FALSE()))</f>
        <v>Pellia endiviifolia</v>
      </c>
      <c r="C103" s="80" t="n">
        <f aca="false">IF(A103="NEWCOD",IF(ISBLANK(H103),"NoCod",H103),VLOOKUP(A103,'Ref Taxo'!A:D,4,FALSE()))</f>
        <v>1197</v>
      </c>
      <c r="D103" s="81"/>
      <c r="E103" s="82" t="n">
        <v>0.01</v>
      </c>
      <c r="F103" s="83" t="s">
        <v>5275</v>
      </c>
      <c r="G103" s="86"/>
      <c r="H103" s="87"/>
    </row>
    <row r="104" customFormat="false" ht="15" hidden="false" customHeight="false" outlineLevel="0" collapsed="false">
      <c r="A104" s="78" t="s">
        <v>2663</v>
      </c>
      <c r="B104" s="79" t="str">
        <f aca="false">IF(A104="NEWCOD",IF(ISBLANK(G104),"renseigner le champ 'Nouveau taxon'",G104),VLOOKUP(A104,'Ref Taxo'!A:B,2,FALSE()))</f>
        <v>Leptodictyum riparium</v>
      </c>
      <c r="C104" s="80" t="n">
        <f aca="false">IF(A104="NEWCOD",IF(ISBLANK(H104),"NoCod",H104),VLOOKUP(A104,'Ref Taxo'!A:D,4,FALSE()))</f>
        <v>1244</v>
      </c>
      <c r="D104" s="81"/>
      <c r="E104" s="82" t="n">
        <v>0.01</v>
      </c>
      <c r="F104" s="83" t="s">
        <v>5275</v>
      </c>
      <c r="G104" s="86"/>
      <c r="H104" s="87"/>
    </row>
    <row r="105" customFormat="false" ht="15" hidden="false" customHeight="false" outlineLevel="0" collapsed="false">
      <c r="A105" s="78" t="s">
        <v>4087</v>
      </c>
      <c r="B105" s="79" t="str">
        <f aca="false">IF(A105="NEWCOD",IF(ISBLANK(G105),"renseigner le champ 'Nouveau taxon'",G105),VLOOKUP(A105,'Ref Taxo'!A:B,2,FALSE()))</f>
        <v>Rhynchostegium riparioides</v>
      </c>
      <c r="C105" s="80" t="n">
        <f aca="false">IF(A105="NEWCOD",IF(ISBLANK(H105),"NoCod",H105),VLOOKUP(A105,'Ref Taxo'!A:D,4,FALSE()))</f>
        <v>1268</v>
      </c>
      <c r="D105" s="81" t="n">
        <v>0.01</v>
      </c>
      <c r="E105" s="82" t="n">
        <v>0.01</v>
      </c>
      <c r="F105" s="83" t="s">
        <v>5275</v>
      </c>
      <c r="G105" s="86"/>
      <c r="H105" s="87"/>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3" t="s">
        <v>5275</v>
      </c>
      <c r="G106" s="86"/>
      <c r="H106" s="87"/>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3" t="s">
        <v>5275</v>
      </c>
      <c r="G107" s="86"/>
      <c r="H107" s="87"/>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3" t="s">
        <v>5275</v>
      </c>
      <c r="G108" s="86"/>
      <c r="H108" s="87"/>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3" t="s">
        <v>5275</v>
      </c>
      <c r="G109" s="86"/>
      <c r="H109" s="87"/>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3" t="s">
        <v>5275</v>
      </c>
      <c r="G110" s="86"/>
      <c r="H110" s="87"/>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5275</v>
      </c>
      <c r="G111" s="86"/>
      <c r="H111" s="87"/>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5275</v>
      </c>
      <c r="G112" s="86"/>
      <c r="H112" s="87"/>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5275</v>
      </c>
      <c r="G113" s="86"/>
      <c r="H113" s="87"/>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5275</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5275</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5278</v>
      </c>
      <c r="B1" s="90" t="s">
        <v>5279</v>
      </c>
      <c r="C1" s="90" t="s">
        <v>5280</v>
      </c>
      <c r="D1" s="90" t="s">
        <v>5273</v>
      </c>
      <c r="E1" s="90" t="s">
        <v>5281</v>
      </c>
      <c r="F1" s="90" t="s">
        <v>5282</v>
      </c>
      <c r="G1" s="90" t="s">
        <v>5283</v>
      </c>
      <c r="H1" s="91" t="s">
        <v>5284</v>
      </c>
      <c r="I1" s="90" t="s">
        <v>5285</v>
      </c>
      <c r="J1" s="90" t="s">
        <v>5286</v>
      </c>
    </row>
    <row r="2" customFormat="false" ht="15" hidden="false" customHeight="false" outlineLevel="0" collapsed="false">
      <c r="A2" s="92" t="s">
        <v>5287</v>
      </c>
      <c r="B2" s="92" t="s">
        <v>5288</v>
      </c>
      <c r="C2" s="92" t="s">
        <v>5289</v>
      </c>
      <c r="D2" s="93" t="s">
        <v>5290</v>
      </c>
      <c r="E2" s="92" t="s">
        <v>5291</v>
      </c>
      <c r="F2" s="94" t="s">
        <v>5292</v>
      </c>
      <c r="G2" s="95" t="n">
        <v>43010</v>
      </c>
      <c r="H2" s="96" t="s">
        <v>5293</v>
      </c>
      <c r="I2" s="92" t="s">
        <v>5294</v>
      </c>
      <c r="J2" s="92"/>
    </row>
    <row r="3" customFormat="false" ht="74.25" hidden="false" customHeight="true" outlineLevel="0" collapsed="false">
      <c r="A3" s="97" t="s">
        <v>5287</v>
      </c>
      <c r="B3" s="97" t="s">
        <v>5288</v>
      </c>
      <c r="C3" s="97" t="s">
        <v>5289</v>
      </c>
      <c r="D3" s="98" t="s">
        <v>5290</v>
      </c>
      <c r="E3" s="97" t="s">
        <v>5291</v>
      </c>
      <c r="F3" s="99" t="s">
        <v>5295</v>
      </c>
      <c r="G3" s="100" t="n">
        <v>43034</v>
      </c>
      <c r="H3" s="101" t="s">
        <v>5296</v>
      </c>
      <c r="I3" s="97" t="s">
        <v>5294</v>
      </c>
      <c r="J3" s="97"/>
    </row>
    <row r="4" customFormat="false" ht="97.5" hidden="false" customHeight="true" outlineLevel="0" collapsed="false">
      <c r="A4" s="92" t="s">
        <v>5287</v>
      </c>
      <c r="B4" s="92" t="s">
        <v>5288</v>
      </c>
      <c r="C4" s="92" t="s">
        <v>5289</v>
      </c>
      <c r="D4" s="93" t="s">
        <v>5290</v>
      </c>
      <c r="E4" s="92" t="s">
        <v>5291</v>
      </c>
      <c r="F4" s="94" t="s">
        <v>5297</v>
      </c>
      <c r="G4" s="95" t="n">
        <v>43060</v>
      </c>
      <c r="H4" s="102" t="s">
        <v>5298</v>
      </c>
      <c r="I4" s="92" t="s">
        <v>5294</v>
      </c>
      <c r="J4" s="92"/>
    </row>
    <row r="5" customFormat="false" ht="15" hidden="false" customHeight="false" outlineLevel="0" collapsed="false">
      <c r="A5" s="103" t="s">
        <v>5287</v>
      </c>
      <c r="B5" s="103" t="s">
        <v>5288</v>
      </c>
      <c r="C5" s="103" t="s">
        <v>5289</v>
      </c>
      <c r="D5" s="103" t="s">
        <v>5290</v>
      </c>
      <c r="E5" s="103" t="s">
        <v>5291</v>
      </c>
      <c r="F5" s="104" t="s">
        <v>5299</v>
      </c>
      <c r="G5" s="105" t="n">
        <v>43423</v>
      </c>
      <c r="H5" s="106" t="s">
        <v>5300</v>
      </c>
      <c r="I5" s="103" t="s">
        <v>5294</v>
      </c>
      <c r="J5" s="106"/>
    </row>
    <row r="6" customFormat="false" ht="35.05" hidden="false" customHeight="false" outlineLevel="0" collapsed="false">
      <c r="A6" s="103" t="s">
        <v>5287</v>
      </c>
      <c r="B6" s="103" t="s">
        <v>5288</v>
      </c>
      <c r="C6" s="103" t="s">
        <v>5289</v>
      </c>
      <c r="D6" s="103" t="s">
        <v>5290</v>
      </c>
      <c r="E6" s="103" t="s">
        <v>5291</v>
      </c>
      <c r="F6" s="104" t="s">
        <v>5301</v>
      </c>
      <c r="G6" s="105" t="n">
        <v>43496</v>
      </c>
      <c r="H6" s="106" t="s">
        <v>5302</v>
      </c>
      <c r="I6" s="103" t="s">
        <v>5294</v>
      </c>
      <c r="J6" s="106"/>
    </row>
    <row r="7" customFormat="false" ht="23.85" hidden="false" customHeight="false" outlineLevel="0" collapsed="false">
      <c r="A7" s="103" t="s">
        <v>5287</v>
      </c>
      <c r="B7" s="103" t="s">
        <v>5288</v>
      </c>
      <c r="C7" s="103" t="s">
        <v>5289</v>
      </c>
      <c r="D7" s="103" t="s">
        <v>5290</v>
      </c>
      <c r="E7" s="103" t="s">
        <v>5291</v>
      </c>
      <c r="F7" s="104" t="s">
        <v>5303</v>
      </c>
      <c r="G7" s="105" t="n">
        <v>43630</v>
      </c>
      <c r="H7" s="106" t="s">
        <v>5304</v>
      </c>
      <c r="I7" s="103"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2022-05-11T15:07:11Z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