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<sst xmlns="http://schemas.openxmlformats.org/spreadsheetml/2006/main" count="6465" uniqueCount="5300">
  <si>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</si>
  <si>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</si>
  <si>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</si>
  <si>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</si>
  <si>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</si>
  <si>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</si>
  <si>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</si>
  <si>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</si>
  <si>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</si>
  <si>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</si>
  <si>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</si>
  <si>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</si>
  <si>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</si>
  <si>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</si>
  <si>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</si>
  <si>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</si>
  <si>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</si>
  <si>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</si>
  <si>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</si>
  <si>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</si>
  <si>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</si>
  <si>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</si>
  <si>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</si>
  <si>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</si>
  <si>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</si>
  <si>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</si>
  <si>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</si>
  <si>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</si>
  <si>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</si>
  <si>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</si>
  <si>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</si>
  <si>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</si>
  <si>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</si>
  <si>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</si>
  <si>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</si>
  <si>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</si>
  <si>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</si>
  <si>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</si>
  <si>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</si>
  <si>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</si>
  <si>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</si>
  <si>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</si>
  <si>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</si>
  <si>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</si>
  <si>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</si>
  <si>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</si>
  <si>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</si>
  <si>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</si>
  <si>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</si>
  <si>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</si>
  <si>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</si>
  <si>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</si>
  <si>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</si>
  <si>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</si>
  <si>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</si>
  <si>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</si>
  <si>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</si>
  <si>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</si>
  <si>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</si>
  <si>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</si>
  <si>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</si>
  <si>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</si>
  <si>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</si>
  <si>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</si>
  <si>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</si>
  <si>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</si>
  <si>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</si>
  <si>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</si>
  <si>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</si>
  <si>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</si>
  <si>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</si>
  <si>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</si>
  <si>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</si>
  <si>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</si>
  <si>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</si>
  <si>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</si>
  <si>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</si>
  <si>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</si>
  <si>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</si>
  <si>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</si>
  <si>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</si>
  <si>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</si>
  <si>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</si>
  <si>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</si>
  <si>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</si>
  <si>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</si>
  <si>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</si>
  <si>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</si>
  <si>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</si>
  <si>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</si>
  <si>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</si>
  <si>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</si>
  <si>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</si>
  <si>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</si>
  <si>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</si>
  <si>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</si>
  <si>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</si>
  <si>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</si>
  <si>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</si>
  <si>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</si>
  <si>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</si>
  <si>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</si>
  <si>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</si>
  <si>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</si>
  <si>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</si>
  <si>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</si>
  <si>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</si>
  <si>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</si>
  <si>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</si>
  <si>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</si>
  <si>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</si>
  <si>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</si>
  <si>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</si>
  <si>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</si>
  <si>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</si>
  <si>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</si>
  <si>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</si>
  <si>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</si>
  <si>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</si>
  <si>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</si>
  <si>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</si>
  <si>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</si>
  <si>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</si>
  <si>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</si>
  <si>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</si>
  <si>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</si>
  <si>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</si>
  <si>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</si>
  <si>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</si>
  <si>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</si>
  <si>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</si>
  <si>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</si>
  <si>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</si>
  <si>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</si>
  <si>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</si>
  <si>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</si>
  <si>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</si>
  <si>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</si>
  <si>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</si>
  <si>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</si>
  <si>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</si>
  <si>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</si>
  <si>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</si>
  <si>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</si>
  <si>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</si>
  <si>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</si>
  <si>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</si>
  <si>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</si>
  <si>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</si>
  <si>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</si>
  <si>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</si>
  <si>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</si>
  <si>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</si>
  <si>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</si>
  <si>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</si>
  <si>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</si>
  <si>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</si>
  <si>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</si>
  <si>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</si>
  <si>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</si>
  <si>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</si>
  <si>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</si>
  <si>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</si>
  <si>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</si>
  <si>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</si>
  <si>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</si>
  <si>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</si>
  <si>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</si>
  <si>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</si>
  <si>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</si>
  <si>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</si>
  <si>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</si>
  <si>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</si>
  <si>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</si>
  <si>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</si>
  <si>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</si>
  <si>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</si>
  <si>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</si>
  <si>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</si>
  <si>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</si>
  <si>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</si>
  <si>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</si>
  <si>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</si>
  <si>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</si>
  <si>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</si>
  <si>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</si>
  <si>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</si>
  <si>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</si>
  <si>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</si>
  <si>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</si>
  <si>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</si>
  <si>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</si>
  <si>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</si>
  <si>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</si>
  <si>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</si>
  <si>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</si>
  <si>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</si>
  <si>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</si>
  <si>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</si>
  <si>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</si>
  <si>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</si>
  <si>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</si>
  <si>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</si>
  <si>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</si>
  <si>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</si>
  <si>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</si>
  <si>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</si>
  <si>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</si>
  <si>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</si>
  <si>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</si>
  <si>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</si>
  <si>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</si>
  <si>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</si>
  <si>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</si>
  <si>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</si>
  <si>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</si>
  <si>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</si>
  <si>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</si>
  <si>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</si>
  <si>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</si>
  <si>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</si>
  <si>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</si>
  <si>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</si>
  <si>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</si>
  <si>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</si>
  <si>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</si>
  <si>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</si>
  <si>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</si>
  <si>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</si>
  <si>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</si>
  <si>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</si>
  <si>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</si>
  <si>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</si>
  <si>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</si>
  <si>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</si>
  <si>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</si>
  <si>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</si>
  <si>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</si>
  <si>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</si>
  <si>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</si>
  <si>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</si>
  <si>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</si>
  <si>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</si>
  <si>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</si>
  <si>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</si>
  <si>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</si>
  <si>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</si>
  <si>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</si>
  <si>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</si>
  <si>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</si>
  <si>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</si>
  <si>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</si>
  <si>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</si>
  <si>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</si>
  <si>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</si>
  <si>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</si>
  <si>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</si>
  <si>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</si>
  <si>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</si>
  <si>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</si>
  <si>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</si>
  <si>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</si>
  <si>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</si>
  <si>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</si>
  <si>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</si>
  <si>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</si>
  <si>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</si>
  <si>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</si>
  <si>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</si>
  <si>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</si>
  <si>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</si>
  <si>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</si>
  <si>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</si>
  <si>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</si>
  <si>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</si>
  <si>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</si>
  <si>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</si>
  <si>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</si>
  <si>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</si>
  <si>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</si>
  <si>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</si>
  <si>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</si>
  <si>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</si>
  <si>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</si>
  <si>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</si>
  <si>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</si>
  <si>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</si>
  <si>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</si>
  <si>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</si>
  <si>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</si>
  <si>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</si>
  <si>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</si>
  <si>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</si>
  <si>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</si>
  <si>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</si>
  <si>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</si>
  <si>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</si>
  <si>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</si>
  <si>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</si>
  <si>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</si>
  <si>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</si>
  <si>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</si>
  <si>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</si>
  <si>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</si>
  <si>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</si>
  <si>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</si>
  <si>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</si>
  <si>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</si>
  <si>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</si>
  <si>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</si>
  <si>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</si>
  <si>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</si>
  <si>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</si>
  <si>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</si>
  <si>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</si>
  <si>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</si>
  <si>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</si>
  <si>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</si>
  <si>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</si>
  <si>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</si>
  <si>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</si>
  <si>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</si>
  <si>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</si>
  <si>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</si>
  <si>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</si>
  <si>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</si>
  <si>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</si>
  <si>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</si>
  <si>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</si>
  <si>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</si>
  <si>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</si>
  <si>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</si>
  <si>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</si>
  <si>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</si>
  <si>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</si>
  <si>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</si>
  <si>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</si>
  <si>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</si>
  <si>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</si>
  <si>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</si>
  <si>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</si>
  <si>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</si>
  <si>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</si>
  <si>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</si>
  <si>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</si>
  <si>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</si>
  <si>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</si>
  <si>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</si>
  <si>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</si>
  <si>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</si>
  <si>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</si>
  <si>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</si>
  <si>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</si>
  <si>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</si>
  <si>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</si>
  <si>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</si>
  <si>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</si>
  <si>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</si>
  <si>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</si>
  <si>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</si>
  <si>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</si>
  <si>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</si>
  <si>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</si>
  <si>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</si>
  <si>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</si>
  <si>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</si>
  <si>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</si>
  <si>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</si>
  <si>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</si>
  <si>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</si>
  <si>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</si>
  <si>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</si>
  <si>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</si>
  <si>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</si>
  <si>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</si>
  <si>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</si>
  <si>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</si>
  <si>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</si>
  <si>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</si>
  <si>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</si>
  <si>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</si>
  <si>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</si>
  <si>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</si>
  <si>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</si>
  <si>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</si>
  <si>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</si>
  <si>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</si>
  <si>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</si>
  <si>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</si>
  <si>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</si>
  <si>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</si>
  <si>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</si>
  <si>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</si>
  <si>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</si>
  <si>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</si>
  <si>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</si>
  <si>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</si>
  <si>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</si>
  <si>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</si>
  <si>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</si>
  <si>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</si>
  <si>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</si>
  <si>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</si>
  <si>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</si>
  <si>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</si>
  <si>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</si>
  <si>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</si>
  <si>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</si>
  <si>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</si>
  <si>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</si>
  <si>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</si>
  <si>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</si>
  <si>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</si>
  <si>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</si>
  <si>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</si>
  <si>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</si>
  <si>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</si>
  <si>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</si>
  <si>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</si>
  <si>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</si>
  <si>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</si>
  <si>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</si>
  <si>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</si>
  <si>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</si>
  <si>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</si>
  <si>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</si>
  <si>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</si>
  <si>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</si>
  <si>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</si>
  <si>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</si>
  <si>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</si>
  <si>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</si>
  <si>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</si>
  <si>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</si>
  <si>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</si>
  <si>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</si>
  <si>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</si>
  <si>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</si>
  <si>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</si>
  <si>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</si>
  <si>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</si>
  <si>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</si>
  <si>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</si>
  <si>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</si>
  <si>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</si>
  <si>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</si>
  <si>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</si>
  <si>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</si>
  <si>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</si>
  <si>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</si>
  <si>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</si>
  <si>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</si>
  <si>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</si>
  <si>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</si>
  <si>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</si>
  <si>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</si>
  <si>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</si>
  <si>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</si>
  <si>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</si>
  <si>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</si>
  <si>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</si>
  <si>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</si>
  <si>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</si>
  <si>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</si>
  <si>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</si>
  <si>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</si>
  <si>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</si>
  <si>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</si>
  <si>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</si>
  <si>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</si>
  <si>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</si>
  <si>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</si>
  <si>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</si>
  <si>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</si>
  <si>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</si>
  <si>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</si>
  <si>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</si>
  <si>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</si>
  <si>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</si>
  <si>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</si>
  <si>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</si>
  <si>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</si>
  <si>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</si>
  <si>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</si>
  <si>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</si>
  <si>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</si>
  <si>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</si>
  <si>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</si>
  <si>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</si>
  <si>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</si>
  <si>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</si>
  <si>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</si>
  <si>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</si>
  <si>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</si>
  <si>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</si>
  <si>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</si>
  <si>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</si>
  <si>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</si>
  <si>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</si>
  <si>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</si>
  <si>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</si>
  <si>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</si>
  <si>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</si>
  <si>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</si>
  <si>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</si>
  <si>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</si>
  <si>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</si>
  <si>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</si>
  <si>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</si>
  <si>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</si>
  <si>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</si>
  <si>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</si>
  <si>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</si>
  <si>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</si>
  <si>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</si>
  <si>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</si>
  <si>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</si>
  <si>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</si>
  <si>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</si>
  <si>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</si>
  <si>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</si>
  <si>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</si>
  <si>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</si>
  <si>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</si>
  <si>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</si>
  <si>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</si>
  <si>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</si>
  <si>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</si>
  <si>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</si>
  <si>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</si>
  <si>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</si>
  <si>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</si>
  <si>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</si>
  <si>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</si>
  <si>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</si>
  <si>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</si>
  <si>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</si>
  <si>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</si>
  <si>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</si>
  <si>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</si>
  <si>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</si>
  <si>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</si>
  <si>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</si>
  <si>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</si>
  <si>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</si>
  <si>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</si>
  <si>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</si>
  <si>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</si>
  <si>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</si>
  <si>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</si>
  <si>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</si>
  <si>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</si>
  <si>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</si>
  <si>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</si>
  <si>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</si>
  <si>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</si>
  <si>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</si>
  <si>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</si>
  <si>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</si>
  <si>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</si>
  <si>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</si>
  <si>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</si>
  <si>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</si>
  <si>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</si>
  <si>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</si>
  <si>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</si>
  <si>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</si>
  <si>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</si>
  <si>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</si>
  <si>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</si>
  <si>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</si>
  <si>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</si>
  <si>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</si>
  <si>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</si>
  <si>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</si>
  <si>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</si>
  <si>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</si>
  <si>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</si>
  <si>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</si>
  <si>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</si>
  <si>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</si>
  <si>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</si>
  <si>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</si>
  <si>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</si>
  <si>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</si>
  <si>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</si>
  <si>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</si>
  <si>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</si>
  <si>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</si>
  <si>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</si>
  <si>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</si>
  <si>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</si>
  <si>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</si>
  <si>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</si>
  <si>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</si>
  <si>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</si>
  <si>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</si>
  <si>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</si>
  <si>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</si>
  <si>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</si>
  <si>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</si>
  <si>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</si>
  <si>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</si>
  <si>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</si>
  <si>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</si>
  <si>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</si>
  <si>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</si>
  <si>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</si>
  <si>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</si>
  <si>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</si>
  <si>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</si>
  <si>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</si>
  <si>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</si>
  <si>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</si>
  <si>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</si>
  <si>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</si>
  <si>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</si>
  <si>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</si>
  <si>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</si>
  <si>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</si>
  <si>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</si>
  <si>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</si>
  <si>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</si>
  <si>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</si>
  <si>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</si>
  <si>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</si>
  <si>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</si>
  <si>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</si>
  <si>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</si>
  <si>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</si>
  <si>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</si>
  <si>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</si>
  <si>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</si>
  <si>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</si>
  <si>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</si>
  <si>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</si>
  <si>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</si>
  <si>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</si>
  <si>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</si>
  <si>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</si>
  <si>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</si>
  <si>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</si>
  <si>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</si>
  <si>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</si>
  <si>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</si>
  <si>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</si>
  <si>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</si>
  <si>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</si>
  <si>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</si>
  <si>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</si>
  <si>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</si>
  <si>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</si>
  <si>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</si>
  <si>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</si>
  <si>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</si>
  <si>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</si>
  <si>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</si>
  <si>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</si>
  <si>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</si>
  <si>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</si>
  <si>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</si>
  <si>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</si>
  <si>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</si>
  <si>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</si>
  <si>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</si>
  <si>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</si>
  <si>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</si>
  <si>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</si>
  <si>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</si>
  <si>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</si>
  <si>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</si>
  <si>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</si>
  <si>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</si>
  <si>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</si>
  <si>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</si>
  <si>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</si>
  <si>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</si>
  <si>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</si>
  <si>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</si>
  <si>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</si>
  <si>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</si>
  <si>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</si>
  <si>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</si>
  <si>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</si>
  <si>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</si>
  <si>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</si>
  <si>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</si>
  <si>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</si>
  <si>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</si>
  <si>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</si>
  <si>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</si>
  <si>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</si>
  <si>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</si>
  <si>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</si>
  <si>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</si>
  <si>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</si>
  <si>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</si>
  <si>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</si>
  <si>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</si>
  <si>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</si>
  <si>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</si>
  <si>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</si>
  <si>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</si>
  <si>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</si>
  <si>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</si>
  <si>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</si>
  <si>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</si>
  <si>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</si>
  <si>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</si>
  <si>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</si>
  <si>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</si>
  <si>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</si>
  <si>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</si>
  <si>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</si>
  <si>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</si>
  <si>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</si>
  <si>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</si>
  <si>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</si>
  <si>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</si>
  <si>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</si>
  <si>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</si>
  <si>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</si>
  <si>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</si>
  <si>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</si>
  <si>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</si>
  <si>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</si>
  <si>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</si>
  <si>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</si>
  <si>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</si>
  <si>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</si>
  <si>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</si>
  <si>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</si>
  <si>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</si>
  <si>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</si>
  <si>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</si>
  <si>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</si>
  <si>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</si>
  <si>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</si>
  <si>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</si>
  <si>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</si>
  <si>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</si>
  <si>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</si>
  <si>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</si>
  <si>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</si>
  <si>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</si>
  <si>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</si>
  <si>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</si>
  <si>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</si>
  <si>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</si>
  <si>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</si>
  <si>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</si>
  <si>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</si>
  <si>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</si>
  <si>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</si>
  <si>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</si>
  <si>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</si>
  <si>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</si>
  <si>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</si>
  <si>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</si>
  <si>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</si>
  <si>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</si>
  <si>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</si>
  <si>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</si>
  <si>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</si>
  <si>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</si>
  <si>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</si>
  <si>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</si>
  <si>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</si>
  <si>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</si>
  <si>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</si>
  <si>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</si>
  <si>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</si>
  <si>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</si>
  <si>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</si>
  <si>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</si>
  <si>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</si>
  <si>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</si>
  <si>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</si>
  <si>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</si>
  <si>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</si>
  <si>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</si>
  <si>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</si>
  <si>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</si>
  <si>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</si>
  <si>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</si>
  <si>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</si>
  <si>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</si>
  <si>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</si>
  <si>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</si>
  <si>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</si>
  <si>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</si>
  <si>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</si>
  <si>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</si>
  <si>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</si>
  <si>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</si>
  <si>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</si>
  <si>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</si>
  <si>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</si>
  <si>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</si>
  <si>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</si>
  <si>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</si>
  <si>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</si>
  <si>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</si>
  <si>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</si>
  <si>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</si>
  <si>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</si>
  <si>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</si>
  <si>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</si>
  <si>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</si>
  <si>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</si>
  <si>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</si>
  <si>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</si>
  <si>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</si>
  <si>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</si>
  <si>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</si>
  <si>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</si>
  <si>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</si>
  <si>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</si>
  <si>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</si>
  <si>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</si>
  <si>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</si>
  <si>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</si>
  <si>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</si>
  <si>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</si>
  <si>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</si>
  <si>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</si>
  <si>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</si>
  <si>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</si>
  <si>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</si>
  <si>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</si>
  <si>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</si>
  <si>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</si>
  <si>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</si>
  <si>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</si>
  <si>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</si>
  <si>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</si>
  <si>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</si>
  <si>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</si>
  <si>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</si>
  <si>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</si>
  <si>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</si>
  <si>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</si>
  <si>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</si>
  <si>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</si>
  <si>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</si>
  <si>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</si>
  <si>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</si>
  <si>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</si>
  <si>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</si>
  <si>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</si>
  <si>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</si>
  <si>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</si>
  <si>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</si>
  <si>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</si>
  <si>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</si>
  <si>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</si>
  <si>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</si>
  <si>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</si>
  <si>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</si>
  <si>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</si>
  <si>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</si>
  <si>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</si>
  <si>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</si>
  <si>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</si>
  <si>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</si>
  <si>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</si>
  <si>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</si>
  <si>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</si>
  <si>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</si>
  <si>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</si>
  <si>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</si>
  <si>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</si>
  <si>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</si>
  <si>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</si>
  <si>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</si>
  <si>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</si>
  <si>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</si>
  <si>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</si>
  <si>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</si>
  <si>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</si>
  <si>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</si>
  <si>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</si>
  <si>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</si>
  <si>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</si>
  <si>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</si>
  <si>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</si>
  <si>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</si>
  <si>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</si>
  <si>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</si>
  <si>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</si>
  <si>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</si>
  <si>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</si>
  <si>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</si>
  <si>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</si>
  <si>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</si>
  <si>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</si>
  <si>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</si>
  <si>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</si>
  <si>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</si>
  <si>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</si>
  <si>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</si>
  <si>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</si>
  <si>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</si>
  <si>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</si>
  <si>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</si>
  <si>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</si>
  <si>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</si>
  <si>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</si>
  <si>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</si>
  <si>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</si>
  <si>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</si>
  <si>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</si>
  <si>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</si>
  <si>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</si>
  <si>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</si>
  <si>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</si>
  <si>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</si>
  <si>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</si>
  <si>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</si>
  <si>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</si>
  <si>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</si>
  <si>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</si>
  <si>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</si>
  <si>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</si>
  <si>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</si>
  <si>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</si>
  <si>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</si>
  <si>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</si>
  <si>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</si>
  <si>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</si>
  <si>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</si>
  <si>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</si>
  <si>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</si>
  <si>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</si>
  <si>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</si>
  <si>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</si>
  <si>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</si>
  <si>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</si>
  <si>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</si>
  <si>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</si>
  <si>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</si>
  <si>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</si>
  <si>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</si>
  <si>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</si>
  <si>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</si>
  <si>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</si>
  <si>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</si>
  <si>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</si>
  <si>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</si>
  <si>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</si>
  <si>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</si>
  <si>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</si>
  <si>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</si>
  <si>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</si>
  <si>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</si>
  <si>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</si>
  <si>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</si>
  <si>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</si>
  <si>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</si>
  <si>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</si>
  <si>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</si>
  <si>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</si>
  <si>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</si>
  <si>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</si>
  <si>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</si>
  <si>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</si>
  <si>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</si>
  <si>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</si>
  <si>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</si>
  <si>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</si>
  <si>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</si>
  <si>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</si>
  <si>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</si>
  <si>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</si>
  <si>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</si>
  <si>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</si>
  <si>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</si>
  <si>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</si>
  <si>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</si>
  <si>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</si>
  <si>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</si>
  <si>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</si>
  <si>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</si>
  <si>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</si>
  <si>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</si>
  <si>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</si>
  <si>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</si>
  <si>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</si>
  <si>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</si>
  <si>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</si>
  <si>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</si>
  <si>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</si>
  <si>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</si>
  <si>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</si>
  <si>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</si>
  <si>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</si>
  <si>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</si>
  <si>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</si>
  <si>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</si>
  <si>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</si>
  <si>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</si>
  <si>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</si>
  <si>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</si>
  <si>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</si>
  <si>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</si>
  <si>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</si>
  <si>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</si>
  <si>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</si>
  <si>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</si>
  <si>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</si>
  <si>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</si>
  <si>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</si>
  <si>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</si>
  <si>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</si>
  <si>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</si>
  <si>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</si>
  <si>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</si>
  <si>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</si>
  <si>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</si>
  <si>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</si>
  <si>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</si>
  <si>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</si>
  <si>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</si>
  <si>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</si>
  <si>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</si>
  <si>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</si>
  <si>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</si>
  <si>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</si>
  <si>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</si>
  <si>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</si>
  <si>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</si>
  <si>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</si>
  <si>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</si>
  <si>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</si>
  <si>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</si>
  <si>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</si>
  <si>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</si>
  <si>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</si>
  <si>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</si>
  <si>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</si>
  <si>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</si>
  <si>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</si>
  <si>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</si>
  <si>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</si>
  <si>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</si>
  <si>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</si>
  <si>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</si>
  <si>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</si>
  <si>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</si>
  <si>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</si>
  <si>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</si>
  <si>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</si>
  <si>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</si>
  <si>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</si>
  <si>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</si>
  <si>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</si>
  <si>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</si>
  <si>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</si>
  <si>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</si>
  <si>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</si>
  <si>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</si>
  <si>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</si>
  <si>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</si>
  <si>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</si>
  <si>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</si>
  <si>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</si>
  <si>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</si>
  <si>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</si>
  <si>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</si>
  <si>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</si>
  <si>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</si>
  <si>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</si>
  <si>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</si>
  <si>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</si>
  <si>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</si>
  <si>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</si>
  <si>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</si>
  <si>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</si>
  <si>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</si>
  <si>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</si>
  <si>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</si>
  <si>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</si>
  <si>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</si>
  <si>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</si>
  <si>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</si>
  <si>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</si>
  <si>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</si>
  <si>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</si>
  <si>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</si>
  <si>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</si>
  <si>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</si>
  <si>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</si>
  <si>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</si>
  <si>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</si>
  <si>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</si>
  <si>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</si>
  <si>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</si>
  <si>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</si>
  <si>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</si>
  <si>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</si>
  <si>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</si>
  <si>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</si>
  <si>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</si>
  <si>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</si>
  <si>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</si>
  <si>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</si>
  <si>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</si>
  <si>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</si>
  <si>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</si>
  <si>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</si>
  <si>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</si>
  <si>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</si>
  <si>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</si>
  <si>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</si>
  <si>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</si>
  <si>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</si>
  <si>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</si>
  <si>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</si>
  <si>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</si>
  <si>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</si>
  <si>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</si>
  <si>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</si>
  <si>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</si>
  <si>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</si>
  <si>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</si>
  <si>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</si>
  <si>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</si>
  <si>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</si>
  <si>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</si>
  <si>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</si>
  <si>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</si>
  <si>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</si>
  <si>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</si>
  <si>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</si>
  <si>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</si>
  <si>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</si>
  <si>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</si>
  <si>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</si>
  <si>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</si>
  <si>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</si>
  <si>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</si>
  <si>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</si>
  <si>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</si>
  <si>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</si>
  <si>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</si>
  <si>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</si>
  <si>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</si>
  <si>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</si>
  <si>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</si>
  <si>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</si>
  <si>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</si>
  <si>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</si>
  <si>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</si>
  <si>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</si>
  <si>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</si>
  <si>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</si>
  <si>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</si>
  <si>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</si>
  <si>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</si>
  <si>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</si>
  <si>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</si>
  <si>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</si>
  <si>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</si>
  <si>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</si>
  <si>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</si>
  <si>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</si>
  <si>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</si>
  <si>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</si>
  <si>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</si>
  <si>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</si>
  <si>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</si>
  <si>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</si>
  <si>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</si>
  <si>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</si>
  <si>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</si>
  <si>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</si>
  <si>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</si>
  <si>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</si>
  <si>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</si>
  <si>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</si>
  <si>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</si>
  <si>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</si>
  <si>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</si>
  <si>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</si>
  <si>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</si>
  <si>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</si>
  <si>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</si>
  <si>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</si>
  <si>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</si>
  <si>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</si>
  <si>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</si>
  <si>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</si>
  <si>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</si>
  <si>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</si>
  <si>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</si>
  <si>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</si>
  <si>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</si>
  <si>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</si>
  <si>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</si>
  <si>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</si>
  <si>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</si>
  <si>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</si>
  <si>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</si>
  <si>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</si>
  <si>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</si>
  <si>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</si>
  <si>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</si>
  <si>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</si>
  <si>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</si>
  <si>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</si>
  <si>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</si>
  <si>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</si>
  <si>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</si>
  <si>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</si>
  <si>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</si>
  <si>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</si>
  <si>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</si>
  <si>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</si>
  <si>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</si>
  <si>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</si>
  <si>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</si>
  <si>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</si>
  <si>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</si>
  <si>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</si>
  <si>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</si>
  <si>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</si>
  <si>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</si>
  <si>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</si>
  <si>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</si>
  <si>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</si>
  <si>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</si>
  <si>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</si>
  <si>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</si>
  <si>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</si>
  <si>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</si>
  <si>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</si>
  <si>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</si>
  <si>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</si>
  <si>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</si>
  <si>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</si>
  <si>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</si>
  <si>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</si>
  <si>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</si>
  <si>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</si>
  <si>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</si>
  <si>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</si>
  <si>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</si>
  <si>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</si>
  <si>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</si>
  <si>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</si>
  <si>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</si>
  <si>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</si>
  <si>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</si>
  <si>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</si>
  <si>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</si>
  <si>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</si>
  <si>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</si>
  <si>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</si>
  <si>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</si>
  <si>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</si>
  <si>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</si>
  <si>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</si>
  <si>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</si>
  <si>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</si>
  <si>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</si>
  <si>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</si>
  <si>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</si>
  <si>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</si>
  <si>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</si>
  <si>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</si>
  <si>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</si>
  <si>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</si>
  <si>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</si>
  <si>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</si>
  <si>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</si>
  <si>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</si>
  <si>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</si>
  <si>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</si>
  <si>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</si>
  <si>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</si>
  <si>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</si>
  <si>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</si>
  <si>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</si>
  <si>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</si>
  <si>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</si>
  <si>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</si>
  <si>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</si>
  <si>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</si>
  <si>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</si>
  <si>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</si>
  <si>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</si>
  <si>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</si>
  <si>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</si>
  <si>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</si>
  <si>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</si>
  <si>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</si>
  <si>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</si>
  <si>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</si>
  <si>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</si>
  <si>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</si>
  <si>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</si>
  <si>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</si>
  <si>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</si>
  <si>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</si>
  <si>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</si>
  <si>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</si>
  <si>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</si>
  <si>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</si>
  <si>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</si>
  <si>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</si>
  <si>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</si>
  <si>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</si>
  <si>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</si>
  <si>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</si>
  <si>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</si>
  <si>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</si>
  <si>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</si>
  <si>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</si>
  <si>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</si>
  <si>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</si>
  <si>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</si>
  <si>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</si>
  <si>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</si>
  <si>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</si>
  <si>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</si>
  <si>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</si>
  <si>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</si>
  <si>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</si>
  <si>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</si>
  <si>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</si>
  <si>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</si>
  <si>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</si>
  <si>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</si>
  <si>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</si>
  <si>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</si>
  <si>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</si>
  <si>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</si>
  <si>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</si>
  <si>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</si>
  <si>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</si>
  <si>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</si>
  <si>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</si>
  <si>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</si>
  <si>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</si>
  <si>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</si>
  <si>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</si>
  <si>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</si>
  <si>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</si>
  <si>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</si>
  <si>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</si>
  <si>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</si>
  <si>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</si>
  <si>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</si>
  <si>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</si>
  <si>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</si>
  <si>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</si>
  <si>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</si>
  <si>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</si>
  <si>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</si>
  <si>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</si>
  <si>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</si>
  <si>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</si>
  <si>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</si>
  <si>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</si>
  <si>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</si>
  <si>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</si>
  <si>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</si>
  <si>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</si>
  <si>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</si>
  <si>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</si>
  <si>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</si>
  <si>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</si>
  <si>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</si>
  <si>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</si>
  <si>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</si>
  <si>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</si>
  <si>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</si>
  <si>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</si>
  <si>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</si>
  <si>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</si>
  <si>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</si>
  <si>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</si>
  <si>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</si>
  <si>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</si>
  <si>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</si>
  <si>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</si>
  <si>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</si>
  <si>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</si>
  <si>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</si>
  <si>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</si>
  <si>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</si>
  <si>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</si>
  <si>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</si>
  <si>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</si>
  <si>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</si>
  <si>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</si>
  <si>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</si>
  <si>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</si>
  <si>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</si>
  <si>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</si>
  <si>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</si>
  <si>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</si>
  <si>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</si>
  <si>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</si>
  <si>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</si>
  <si>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</si>
  <si>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</si>
  <si>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</si>
  <si>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</si>
  <si>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</si>
  <si>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</si>
  <si>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</si>
  <si>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</si>
  <si>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</si>
  <si>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</si>
  <si>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</si>
  <si>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</si>
  <si>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</si>
  <si>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</si>
  <si>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</si>
  <si>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</si>
  <si>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</si>
  <si>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</si>
  <si>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</si>
  <si>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</si>
  <si>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</si>
  <si>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</si>
  <si>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</si>
  <si>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</si>
  <si>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</si>
  <si>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</si>
  <si>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</si>
  <si>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</si>
  <si>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</si>
  <si>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</si>
  <si>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</si>
  <si>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</si>
  <si>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</si>
  <si>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</si>
  <si>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</si>
  <si>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</si>
  <si>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</si>
  <si>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</si>
  <si>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</si>
  <si>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</si>
  <si>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</si>
  <si>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</si>
  <si>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</si>
  <si>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</si>
  <si>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</si>
  <si>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</si>
  <si>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</si>
  <si>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</si>
  <si>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</si>
  <si>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</si>
  <si>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</si>
  <si>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</si>
  <si>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</si>
  <si>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</si>
  <si>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</si>
  <si>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</si>
  <si>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</si>
  <si>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</si>
  <si>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</si>
  <si>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</si>
  <si>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</si>
  <si>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</si>
  <si>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</si>
  <si>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</si>
  <si>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</si>
  <si>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</si>
  <si>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</si>
  <si>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</si>
  <si>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</si>
  <si>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</si>
  <si>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</si>
  <si>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</si>
  <si>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</si>
  <si>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</si>
  <si>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</si>
  <si>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</si>
  <si>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</si>
  <si>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</si>
  <si>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</si>
  <si>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</si>
  <si>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</si>
  <si>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</si>
  <si>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</si>
  <si>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</si>
  <si>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</si>
  <si>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</si>
  <si>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</si>
  <si>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</si>
  <si>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</si>
  <si>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</si>
  <si>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</si>
  <si>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</si>
  <si>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</si>
  <si>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</si>
  <si>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</si>
  <si>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</si>
  <si>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</si>
  <si>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</si>
  <si>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</si>
  <si>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</si>
  <si>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</si>
  <si>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</si>
  <si>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</si>
  <si>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</si>
  <si>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</si>
  <si>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</si>
  <si>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</si>
  <si>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</si>
  <si>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</si>
  <si>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</si>
  <si>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</si>
  <si>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</si>
  <si>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</si>
  <si>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</si>
  <si>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</si>
  <si>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</si>
  <si>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</si>
  <si>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</si>
  <si>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</si>
  <si>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</si>
  <si>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</si>
  <si>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</si>
  <si>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</si>
  <si>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</si>
  <si>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</si>
  <si>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</si>
  <si>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</si>
  <si>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</si>
  <si>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</si>
  <si>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</si>
  <si>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</si>
  <si>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</si>
  <si>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</si>
  <si>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</si>
  <si>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</si>
  <si>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</si>
  <si>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</si>
  <si>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</si>
  <si>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</si>
  <si>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</si>
  <si>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</si>
  <si>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</si>
  <si>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</si>
  <si>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</si>
  <si>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</si>
  <si>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</si>
  <si>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</si>
  <si>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</si>
  <si>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</si>
  <si>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</si>
  <si>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</si>
  <si>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</si>
  <si>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</si>
  <si>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</si>
  <si>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</si>
  <si>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</si>
  <si>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</si>
  <si>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</si>
  <si>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</si>
  <si>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</si>
  <si>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</si>
  <si>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</si>
  <si>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</si>
  <si>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</si>
  <si>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</si>
  <si>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</si>
  <si>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</si>
  <si>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</si>
  <si>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</si>
  <si>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</si>
  <si>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</si>
  <si>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</si>
  <si>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</si>
  <si>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</si>
  <si>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</si>
  <si>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</si>
  <si>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</si>
  <si>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</si>
  <si>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</si>
  <si>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</si>
  <si>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</si>
  <si>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</si>
  <si>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</si>
  <si>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</si>
  <si>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</si>
  <si>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</si>
  <si>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</si>
  <si>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</si>
  <si>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</si>
  <si>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</si>
  <si>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</si>
  <si>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</si>
  <si>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</si>
  <si>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</si>
  <si>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</si>
  <si>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</si>
  <si>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</si>
  <si>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</si>
  <si>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</si>
  <si>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</si>
  <si>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</si>
  <si>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</si>
  <si>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</si>
  <si>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</si>
  <si>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</si>
  <si>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</si>
  <si>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</si>
  <si>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</si>
  <si>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</si>
  <si>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</si>
  <si>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</si>
  <si>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</si>
  <si>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</si>
  <si>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</si>
  <si>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</si>
  <si>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</si>
  <si>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</si>
  <si>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</si>
  <si>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</si>
  <si>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</si>
  <si>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</si>
  <si>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</si>
  <si>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</si>
  <si>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</si>
  <si>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</si>
  <si>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</si>
  <si>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</si>
  <si>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</si>
  <si>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</si>
  <si>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</si>
  <si>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</si>
  <si>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</si>
  <si>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</si>
  <si>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</si>
  <si>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</si>
  <si>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</si>
  <si>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</si>
  <si>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</si>
  <si>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</si>
  <si>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</si>
  <si>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</si>
  <si>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</si>
  <si>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</si>
  <si>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</si>
  <si>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</si>
  <si>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</si>
  <si>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</si>
  <si>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</si>
  <si>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</si>
  <si>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</si>
  <si>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</si>
  <si>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</si>
  <si>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</si>
  <si>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</si>
  <si>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</si>
  <si>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</si>
  <si>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</si>
  <si>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</si>
  <si>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</si>
  <si>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</si>
  <si>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</si>
  <si>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</si>
  <si>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</si>
  <si>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</si>
  <si>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</si>
  <si>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</si>
  <si>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</si>
  <si>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</si>
  <si>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</si>
  <si>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</si>
  <si>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</si>
  <si>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</si>
  <si>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</si>
  <si>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</si>
  <si>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</si>
  <si>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</si>
  <si>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</si>
  <si>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</si>
  <si>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</si>
  <si>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</si>
  <si>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</si>
  <si>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</si>
  <si>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</si>
  <si>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</si>
  <si>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</si>
  <si>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</si>
  <si>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</si>
  <si>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</si>
  <si>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</si>
  <si>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</si>
  <si>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</si>
  <si>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</si>
  <si>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</si>
  <si>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</si>
  <si>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</si>
  <si>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</si>
  <si>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</si>
  <si>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</si>
  <si>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</si>
  <si>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</si>
  <si>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</si>
  <si>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</si>
  <si>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</si>
  <si>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</si>
  <si>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</si>
  <si>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</si>
  <si>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</si>
  <si>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</si>
  <si>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</si>
  <si>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</si>
  <si>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</si>
  <si>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</si>
  <si>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</si>
  <si>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</si>
  <si>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</si>
  <si>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</si>
  <si>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</si>
  <si>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</si>
  <si>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</si>
  <si>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</si>
  <si>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</si>
  <si>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</si>
  <si>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</si>
  <si>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</si>
  <si>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</si>
  <si>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</si>
  <si>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</si>
  <si>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</si>
  <si>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</si>
  <si>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</si>
  <si>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</si>
  <si>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</si>
  <si>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</si>
  <si>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</si>
  <si>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</si>
  <si>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</si>
  <si>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</si>
  <si>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</si>
  <si>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</si>
  <si>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</si>
  <si>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</si>
  <si>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</si>
  <si>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</si>
  <si>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</si>
  <si>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</si>
  <si>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</si>
  <si>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</si>
  <si>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</si>
  <si>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</si>
  <si>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</si>
  <si>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</si>
  <si>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</si>
  <si>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</si>
  <si>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</si>
  <si>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</si>
  <si>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</si>
  <si>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</si>
  <si>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</si>
  <si>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</si>
  <si>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</si>
  <si>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</si>
  <si>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</si>
  <si>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</si>
  <si>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</si>
  <si>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</si>
  <si>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</si>
  <si>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</si>
  <si>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</si>
  <si>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</si>
  <si>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</si>
  <si>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</si>
  <si>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</si>
  <si>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</si>
  <si>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</si>
  <si>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</si>
  <si>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</si>
  <si>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</si>
  <si>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</si>
  <si>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</si>
  <si>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</si>
  <si>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</si>
  <si>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</si>
  <si>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</si>
  <si>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</si>
  <si>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</si>
  <si>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</si>
  <si>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</si>
  <si>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</si>
  <si>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</si>
  <si>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</si>
  <si>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</si>
  <si>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</si>
  <si>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</si>
  <si>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</si>
  <si>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</si>
  <si>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</si>
  <si>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</si>
  <si>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</si>
  <si>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</si>
  <si>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</si>
  <si>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</si>
  <si>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</si>
  <si>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</si>
  <si>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</si>
  <si>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</si>
  <si>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</si>
  <si>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</si>
  <si>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</si>
  <si>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</si>
  <si>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</si>
  <si>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</si>
  <si>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</si>
  <si>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</si>
  <si>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</si>
  <si>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</si>
  <si>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</si>
  <si>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</si>
  <si>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</si>
  <si>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</si>
  <si>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</si>
  <si>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</si>
  <si>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</si>
  <si>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</si>
  <si>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</si>
  <si>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</si>
  <si>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</si>
  <si>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</si>
  <si>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</si>
  <si>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</si>
  <si>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</si>
  <si>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</si>
  <si>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</si>
  <si>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</si>
  <si>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</si>
  <si>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</si>
  <si>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</si>
  <si>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</si>
  <si>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</si>
  <si>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</si>
  <si>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</si>
  <si>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</si>
  <si>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</si>
  <si>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</si>
  <si>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</si>
  <si>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</si>
  <si>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</si>
  <si>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</si>
  <si>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</si>
  <si>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</si>
  <si>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</si>
  <si>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</si>
  <si>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</si>
  <si>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</si>
  <si>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</si>
  <si>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</si>
  <si>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</si>
  <si>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</si>
  <si>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</si>
  <si>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</si>
  <si>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</si>
  <si>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</si>
  <si>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</si>
  <si>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</si>
  <si>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</si>
  <si>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</si>
  <si>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</si>
  <si>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</si>
  <si>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</si>
  <si>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</si>
  <si>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</si>
  <si>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</si>
  <si>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</si>
  <si>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</si>
  <si>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</si>
  <si>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</si>
  <si>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</si>
  <si>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</si>
  <si>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</si>
  <si>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</si>
  <si>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</si>
  <si>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</si>
  <si>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</si>
  <si>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</si>
  <si>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</si>
  <si>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</si>
  <si>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</si>
  <si>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</si>
  <si>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</si>
  <si>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</si>
  <si>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</si>
  <si>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</si>
  <si>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</si>
  <si>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</si>
  <si>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</si>
  <si>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</si>
  <si>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</si>
  <si>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</si>
  <si>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</si>
  <si>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</si>
  <si>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</si>
  <si>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</si>
  <si>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</si>
  <si>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</si>
  <si>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</si>
  <si>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</si>
  <si>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</si>
  <si>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</si>
  <si>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</si>
  <si>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</si>
  <si>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</si>
  <si>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</si>
  <si>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</si>
  <si>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</si>
  <si>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</si>
  <si>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</si>
  <si>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</si>
  <si>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</si>
  <si>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</si>
  <si>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</si>
  <si>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</si>
  <si>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</si>
  <si>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</si>
  <si>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</si>
  <si>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</si>
  <si>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</si>
  <si>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</si>
  <si>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</si>
  <si>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</si>
  <si>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</si>
  <si>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</si>
  <si>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</si>
  <si>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</si>
  <si>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</si>
  <si>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</si>
  <si>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</si>
  <si>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</si>
  <si>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</si>
  <si>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</si>
  <si>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</si>
  <si>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</si>
  <si>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</si>
  <si>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</si>
  <si>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</si>
  <si>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</si>
  <si>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</si>
  <si>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</si>
  <si>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</si>
  <si>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</si>
  <si>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</si>
  <si>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</si>
  <si>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</si>
  <si>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</si>
  <si>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</si>
  <si>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</si>
  <si>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</si>
  <si>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</si>
  <si>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</si>
  <si>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</si>
  <si>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</si>
  <si>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</si>
  <si>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</si>
  <si>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</si>
  <si>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</si>
  <si>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</si>
  <si>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</si>
  <si>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</si>
  <si>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</si>
  <si>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</si>
  <si>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</si>
  <si>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</si>
  <si>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</si>
  <si>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</si>
  <si>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</si>
  <si>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</si>
  <si>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</si>
  <si>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</si>
  <si>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</si>
  <si>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</si>
  <si>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</si>
  <si>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</si>
  <si>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</si>
  <si>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</si>
  <si>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</si>
  <si>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</si>
  <si>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</si>
  <si>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</si>
  <si>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</si>
  <si>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</si>
  <si>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</si>
  <si>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</si>
  <si>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</si>
  <si>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</si>
  <si>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</si>
  <si>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</si>
  <si>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</si>
  <si>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</si>
  <si>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</si>
  <si>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</si>
  <si>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</si>
  <si>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</si>
  <si>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</si>
  <si>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</si>
  <si>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</si>
  <si>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</si>
  <si>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</si>
  <si>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</si>
  <si>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</si>
  <si>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</si>
  <si>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</si>
  <si>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</si>
  <si>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</si>
  <si>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</si>
  <si>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</si>
  <si>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</si>
  <si>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</si>
  <si>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</si>
  <si>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</si>
  <si>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</si>
  <si>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</si>
  <si>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</si>
  <si>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</si>
  <si>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</si>
  <si>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</si>
  <si>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</si>
  <si>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</si>
  <si>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</si>
  <si>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</si>
  <si>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</si>
  <si>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</si>
  <si>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</si>
  <si>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</si>
  <si>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</si>
  <si>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</si>
  <si>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</si>
  <si>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</si>
  <si>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</si>
  <si>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</si>
  <si>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</si>
  <si>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</si>
  <si>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</si>
  <si>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</si>
  <si>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</si>
  <si>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</si>
  <si>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</si>
  <si>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</si>
  <si>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</si>
  <si>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</si>
  <si>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</si>
  <si>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</si>
  <si>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</si>
  <si>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</si>
  <si>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</si>
  <si>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</si>
  <si>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</si>
  <si>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</si>
  <si>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</si>
  <si>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</si>
  <si>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</si>
  <si>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</si>
  <si>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</si>
  <si>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</si>
  <si>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</si>
  <si>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</si>
  <si>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</si>
  <si>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</si>
  <si>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</si>
  <si>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</si>
  <si>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</si>
  <si>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</si>
  <si>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</si>
  <si>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</si>
  <si>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</si>
  <si>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</si>
  <si>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</si>
  <si>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</si>
  <si>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</si>
  <si>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</si>
  <si>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</si>
  <si>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</si>
  <si>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</si>
  <si>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</si>
  <si>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</si>
  <si>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</si>
  <si>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</si>
  <si>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</si>
  <si>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</si>
  <si>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</si>
  <si>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</si>
  <si>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</si>
  <si>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</si>
  <si>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</si>
  <si>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</si>
  <si>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</si>
  <si>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</si>
  <si>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</si>
  <si>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</si>
  <si>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</si>
  <si>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</si>
  <si>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</si>
  <si>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</si>
  <si>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</si>
  <si>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</si>
  <si>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</si>
  <si>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</si>
  <si>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</si>
  <si>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</si>
  <si>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</si>
  <si>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</si>
  <si>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</si>
  <si>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</si>
  <si>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</si>
  <si>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</si>
  <si>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</si>
  <si>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</si>
  <si>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</si>
  <si>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</si>
  <si>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</si>
  <si>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</si>
  <si>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</si>
  <si>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</si>
  <si>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</si>
  <si>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</si>
  <si>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</si>
  <si>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</si>
  <si>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</si>
  <si>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</si>
  <si>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</si>
  <si>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</si>
  <si>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</si>
  <si>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</si>
  <si>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</si>
  <si>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</si>
  <si>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</si>
  <si>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</si>
  <si>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</si>
  <si>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</si>
  <si>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</si>
  <si>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</si>
  <si>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</si>
  <si>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</si>
  <si>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</si>
  <si>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</si>
  <si>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</si>
  <si>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</si>
  <si>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</si>
  <si>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</si>
  <si>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</si>
  <si>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</si>
  <si>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</si>
  <si>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</si>
  <si>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</si>
  <si>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</si>
  <si>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</si>
  <si>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</si>
  <si>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</si>
  <si>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</si>
  <si>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</si>
  <si>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</si>
  <si>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</si>
  <si>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</si>
  <si>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</si>
  <si>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</si>
  <si>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</si>
  <si>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</si>
  <si>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</si>
  <si>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</si>
  <si>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</si>
  <si>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</si>
  <si>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</si>
  <si>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</si>
  <si>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</si>
  <si>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</si>
  <si>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</si>
  <si>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</si>
  <si>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</si>
  <si>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</si>
  <si>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</si>
  <si>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</si>
  <si>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</si>
  <si>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</si>
  <si>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</si>
  <si>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</si>
  <si>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</si>
  <si>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</si>
  <si>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</si>
  <si>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</si>
  <si>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</si>
  <si>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</si>
  <si>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</si>
  <si>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</si>
  <si>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</si>
  <si>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</si>
  <si>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</si>
  <si>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</si>
  <si>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</si>
  <si>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</si>
  <si>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</si>
  <si>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</si>
  <si>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</si>
  <si>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</si>
  <si>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</si>
  <si>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</si>
  <si>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</si>
  <si>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</si>
  <si>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</si>
  <si>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</si>
  <si>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</si>
  <si>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</si>
  <si>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</si>
  <si>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</si>
  <si>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</si>
  <si>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</si>
  <si>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</si>
  <si>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</si>
  <si>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</si>
  <si>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</si>
  <si>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</si>
  <si>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</si>
  <si>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</si>
  <si>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</si>
  <si>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</si>
  <si>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</si>
  <si>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</si>
  <si>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</si>
  <si>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</si>
  <si>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</si>
  <si>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</si>
  <si>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</si>
  <si>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</si>
  <si>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</si>
  <si>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</si>
  <si>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</si>
  <si>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</si>
  <si>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</si>
  <si>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</si>
  <si>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</si>
  <si>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</si>
  <si>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</si>
  <si>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</si>
  <si>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</si>
  <si>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</si>
  <si>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</si>
  <si>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</si>
  <si>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</si>
  <si>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</si>
  <si>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</si>
  <si>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</si>
  <si>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</si>
  <si>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</si>
  <si>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</si>
  <si>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</si>
  <si>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</si>
  <si>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</si>
  <si>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</si>
  <si>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</si>
  <si>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</si>
  <si>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</si>
  <si>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</si>
  <si>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</si>
  <si>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</si>
  <si>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</si>
  <si>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</si>
  <si>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</si>
  <si>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</si>
  <si>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</si>
  <si>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</si>
  <si>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</si>
  <si>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</si>
  <si>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</si>
  <si>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</si>
  <si>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</si>
  <si>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</si>
  <si>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</si>
  <si>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</si>
  <si>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</si>
  <si>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</si>
  <si>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</si>
  <si>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</si>
  <si>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</si>
  <si>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</si>
  <si>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</si>
  <si>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</si>
  <si>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</si>
  <si>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</si>
  <si>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</si>
  <si>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</si>
  <si>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</si>
  <si>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</si>
  <si>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</si>
  <si>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</si>
  <si>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</si>
  <si>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</si>
  <si>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</si>
  <si>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</si>
  <si>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</si>
  <si>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</si>
  <si>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</si>
  <si>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</si>
  <si>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</si>
  <si>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</si>
  <si>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</si>
  <si>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</si>
  <si>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</si>
  <si>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</si>
  <si>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</si>
  <si>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</si>
  <si>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</si>
  <si>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</si>
  <si>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</si>
  <si>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</si>
  <si>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</si>
  <si>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</si>
  <si>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</si>
  <si>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</si>
  <si>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</si>
  <si>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</si>
  <si>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</si>
  <si>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</si>
  <si>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</si>
  <si>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</si>
  <si>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</si>
  <si>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</si>
  <si>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</si>
  <si>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</si>
  <si>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</si>
  <si>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</si>
  <si>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</si>
  <si>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</si>
  <si>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</si>
  <si>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</si>
  <si>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</si>
  <si>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</si>
  <si>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</si>
  <si>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</si>
  <si>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</si>
  <si>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</si>
  <si>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</si>
  <si>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</si>
  <si>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</si>
  <si>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</si>
  <si>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</si>
  <si>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</si>
  <si>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</si>
  <si>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</si>
  <si>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</si>
  <si>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</si>
  <si>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</si>
  <si>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</si>
  <si>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</si>
  <si>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</si>
  <si>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</si>
  <si>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</si>
  <si>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</si>
  <si>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</si>
  <si>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</si>
  <si>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</si>
  <si>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</si>
  <si>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</si>
  <si>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</si>
  <si>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</si>
  <si>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</si>
  <si>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</si>
  <si>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</si>
  <si>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</si>
  <si>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</si>
  <si>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</si>
  <si>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</si>
  <si>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</si>
  <si>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</si>
  <si>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</si>
  <si>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</si>
  <si>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</si>
  <si>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</si>
  <si>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</si>
  <si>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</si>
  <si>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</si>
  <si>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</si>
  <si>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</si>
  <si>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</si>
  <si>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</si>
  <si>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</si>
  <si>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</si>
  <si>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</si>
  <si>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</si>
  <si>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</si>
  <si>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</si>
  <si>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</si>
  <si>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</si>
  <si>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</si>
  <si>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</si>
  <si>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</si>
  <si>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</si>
  <si>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</si>
  <si>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</si>
  <si>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</si>
  <si>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</si>
  <si>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</si>
  <si>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</si>
  <si>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</si>
  <si>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</si>
  <si>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</si>
  <si>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</si>
  <si>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</si>
  <si>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</si>
  <si>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</si>
  <si>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</si>
  <si>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</si>
  <si>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</si>
  <si>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</si>
  <si>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</si>
  <si>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</si>
  <si>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</si>
  <si>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</si>
  <si>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</si>
  <si>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</si>
  <si>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</si>
  <si>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</si>
  <si>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</si>
  <si>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</si>
  <si>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</si>
  <si>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</si>
  <si>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</si>
  <si>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</si>
  <si>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</si>
  <si>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</si>
  <si>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</si>
  <si>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</si>
  <si>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</si>
  <si>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</si>
  <si>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</si>
  <si>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</si>
  <si>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</si>
  <si>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</si>
  <si>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</si>
  <si>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</si>
  <si>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</si>
  <si>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</si>
  <si>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</si>
  <si>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</si>
  <si>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</si>
  <si>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</si>
  <si>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</si>
  <si>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</si>
  <si>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</si>
  <si>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</si>
  <si>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</si>
  <si>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</si>
  <si>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</si>
  <si>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</si>
  <si>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</si>
  <si>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</si>
  <si>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</si>
  <si>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</si>
  <si>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</si>
  <si>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</si>
  <si>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</si>
  <si>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</si>
  <si>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</si>
  <si>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</si>
  <si>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</si>
  <si>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</si>
  <si>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</si>
  <si>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</si>
  <si>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</si>
  <si>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</si>
  <si>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</si>
  <si>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</si>
  <si>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</si>
  <si>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</si>
  <si>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</si>
  <si>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</si>
  <si>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</si>
  <si>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</si>
  <si>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</si>
  <si>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</si>
  <si>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</si>
  <si>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</si>
  <si>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</si>
  <si>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</si>
  <si>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</si>
  <si>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</si>
  <si>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</si>
  <si>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</si>
  <si>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</si>
  <si>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</si>
  <si>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</si>
  <si>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</si>
  <si>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</si>
  <si>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</si>
  <si>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</si>
  <si>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</si>
  <si>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</si>
  <si>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</si>
  <si>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</si>
  <si>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</si>
  <si>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</si>
  <si>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</si>
  <si>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</si>
  <si>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</si>
  <si>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</si>
  <si>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</si>
  <si>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</si>
  <si>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</si>
  <si>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</si>
  <si>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</si>
  <si>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</si>
  <si>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</si>
  <si>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</si>
  <si>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</si>
  <si>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</si>
  <si>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</si>
  <si>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</si>
  <si>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</si>
  <si>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</si>
  <si>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</si>
  <si>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</si>
  <si>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</si>
  <si>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</si>
  <si>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</si>
  <si>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</si>
  <si>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</si>
  <si>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</si>
  <si>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</si>
  <si>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</si>
  <si>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</si>
  <si>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</si>
  <si>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</si>
  <si>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</si>
  <si>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</si>
  <si>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</si>
  <si>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</si>
  <si>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</si>
  <si>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</si>
  <si>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</si>
  <si>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</si>
  <si>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</si>
  <si>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</si>
  <si>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</si>
  <si>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</si>
  <si>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</si>
  <si>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</si>
  <si>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</si>
  <si>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</si>
  <si>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</si>
  <si>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</si>
  <si>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</si>
  <si>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</si>
  <si>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</si>
  <si>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</si>
  <si>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</si>
  <si>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</si>
  <si>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</si>
  <si>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</si>
  <si>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</si>
  <si>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</si>
  <si>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</si>
  <si>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</si>
  <si>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</si>
  <si>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</si>
  <si>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</si>
  <si>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</si>
  <si>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</si>
  <si>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</si>
  <si>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</si>
  <si>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</si>
  <si>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</si>
  <si>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</si>
  <si>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</si>
  <si>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</si>
  <si>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</si>
  <si>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</si>
  <si>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</si>
  <si>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</si>
  <si>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</si>
  <si>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</si>
  <si>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</si>
  <si>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</si>
  <si>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</si>
  <si>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</si>
  <si>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</si>
  <si>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</si>
  <si>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</si>
  <si>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</si>
  <si>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</si>
  <si>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</si>
  <si>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</si>
  <si>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</si>
  <si>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</si>
  <si>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</si>
  <si>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</si>
  <si>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</si>
  <si>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</si>
  <si>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</si>
  <si>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</si>
  <si>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</si>
  <si>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</si>
  <si>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</si>
  <si>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</si>
  <si>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</si>
  <si>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</si>
  <si>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</si>
  <si>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</si>
  <si>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</si>
  <si>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</si>
  <si>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</si>
  <si>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</si>
  <si>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</si>
  <si>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</si>
  <si>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</si>
  <si>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</si>
  <si>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</si>
  <si>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</si>
  <si>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</si>
  <si>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</si>
  <si>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</si>
  <si>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</si>
  <si>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</si>
  <si>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</si>
  <si>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</si>
  <si>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</si>
  <si>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</si>
  <si>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</si>
  <si>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</si>
  <si>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</si>
  <si>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</si>
  <si>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</si>
  <si>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</si>
  <si>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</si>
  <si>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</si>
  <si>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</si>
  <si>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</si>
  <si>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</si>
  <si>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</si>
  <si>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</si>
  <si>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</si>
  <si>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</si>
  <si>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</si>
  <si>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</si>
  <si>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</si>
  <si>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</si>
  <si>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</si>
  <si>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</si>
  <si>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</si>
  <si>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</si>
  <si>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</si>
  <si>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</si>
  <si>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</si>
  <si>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</si>
  <si>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</si>
  <si>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</si>
  <si>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</si>
  <si>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</si>
  <si>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</si>
  <si>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</si>
  <si>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</si>
  <si>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</si>
  <si>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</si>
  <si>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</si>
  <si>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</si>
  <si>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</si>
  <si>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</si>
  <si>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</si>
  <si>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</si>
  <si>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</si>
  <si>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</si>
  <si>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</si>
  <si>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</si>
  <si>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</si>
  <si>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</si>
  <si>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</si>
  <si>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</si>
  <si>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</si>
  <si>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</si>
  <si>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</si>
  <si>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</si>
  <si>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</si>
  <si>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</si>
  <si>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</si>
  <si>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</si>
  <si>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</si>
  <si>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</si>
  <si>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</si>
  <si>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</si>
  <si>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</si>
  <si>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</si>
  <si>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</si>
  <si>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</si>
  <si>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</si>
  <si>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</si>
  <si>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</si>
  <si>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</si>
  <si>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</si>
  <si>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</si>
  <si>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</si>
  <si>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</si>
  <si>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</si>
  <si>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</si>
  <si>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</si>
  <si>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</si>
  <si>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</si>
  <si>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</si>
  <si>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</si>
  <si>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</si>
  <si>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</si>
  <si>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</si>
  <si>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</si>
  <si>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</si>
  <si>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</si>
  <si>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</si>
  <si>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</si>
  <si>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</si>
  <si>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</si>
  <si>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</si>
  <si>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</si>
  <si>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</si>
  <si>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</si>
  <si>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</si>
  <si>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</si>
  <si>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</si>
  <si>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</si>
  <si>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</si>
  <si>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</si>
  <si>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</si>
  <si>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</si>
  <si>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</si>
  <si>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</si>
  <si>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</si>
  <si>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</si>
  <si>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</si>
  <si>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</si>
  <si>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</si>
  <si>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</si>
  <si>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</si>
  <si>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</si>
  <si>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</si>
  <si>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</si>
  <si>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</si>
  <si>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</si>
  <si>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</si>
  <si>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</si>
  <si>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</si>
  <si>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</si>
  <si>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</si>
  <si>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</si>
  <si>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</si>
  <si>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</si>
  <si>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</si>
  <si>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</si>
  <si>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</si>
  <si>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</si>
  <si>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</si>
  <si>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</si>
  <si>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</si>
  <si>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</si>
  <si>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</si>
  <si>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</si>
  <si>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</si>
  <si>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</si>
  <si>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</si>
  <si>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</si>
  <si>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</si>
  <si>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</si>
  <si>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</si>
  <si>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</si>
  <si>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</si>
  <si>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</si>
  <si>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</si>
  <si>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</si>
  <si>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</si>
  <si>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</si>
  <si>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</si>
  <si>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</si>
  <si>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</si>
  <si>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</si>
  <si>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</si>
  <si>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</si>
  <si>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</si>
  <si>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</si>
  <si>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</si>
  <si>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</si>
  <si>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</si>
  <si>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</si>
  <si>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</si>
  <si>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</si>
  <si>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</si>
  <si>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</si>
  <si>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</si>
  <si>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</si>
  <si>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</si>
  <si>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</si>
  <si>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</si>
  <si>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</si>
  <si>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</si>
  <si>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</si>
  <si>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</si>
  <si>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</si>
  <si>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</si>
  <si>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</si>
  <si>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</si>
  <si>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</si>
  <si>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</si>
  <si>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</si>
  <si>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</si>
  <si>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</si>
  <si>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</si>
  <si>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</si>
  <si>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</si>
  <si>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</si>
  <si>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</si>
  <si>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</si>
  <si>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</si>
  <si>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</si>
  <si>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</si>
  <si>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</si>
  <si>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</si>
  <si>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</si>
  <si>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</si>
  <si>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</si>
  <si>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</si>
  <si>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</si>
  <si>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</si>
  <si>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</si>
  <si>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</si>
  <si>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</si>
  <si>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</si>
  <si>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</si>
  <si>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</si>
  <si>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</si>
  <si>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</si>
  <si>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</si>
  <si>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</si>
  <si>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</si>
  <si>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</si>
  <si>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</si>
  <si>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</si>
  <si>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</si>
  <si>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</si>
  <si>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</si>
  <si>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</si>
  <si>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</si>
  <si>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</si>
  <si>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</si>
  <si>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</si>
  <si>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</si>
  <si>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</si>
  <si>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</si>
  <si>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</si>
  <si>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</si>
  <si>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</si>
  <si>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</si>
  <si>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</si>
  <si>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</si>
  <si>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</si>
  <si>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</si>
  <si>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</si>
  <si>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</si>
  <si>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</si>
  <si>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</si>
  <si>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</si>
  <si>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</si>
  <si>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</si>
  <si>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</si>
  <si>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</si>
  <si>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</si>
  <si>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</si>
  <si>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</si>
  <si>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</si>
  <si>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</si>
  <si>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</si>
  <si>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</si>
  <si>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</si>
  <si>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</si>
  <si>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</si>
  <si>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</si>
  <si>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</si>
  <si>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</si>
  <si>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</si>
  <si>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</si>
  <si>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</si>
  <si>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</si>
  <si>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</si>
  <si>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</si>
  <si>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</si>
  <si>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</si>
  <si>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</si>
  <si>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</si>
  <si>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</si>
  <si>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</si>
  <si>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</si>
  <si>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</si>
  <si>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</si>
  <si>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</si>
  <si>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</si>
  <si>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</si>
  <si>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</si>
  <si>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</si>
  <si>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</si>
  <si>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</si>
  <si>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</si>
  <si>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</si>
  <si>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</si>
  <si>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</si>
  <si>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</si>
  <si>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</si>
  <si>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</si>
  <si>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</si>
  <si>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</si>
  <si>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</si>
  <si>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</si>
  <si>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</si>
  <si>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</si>
  <si>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</si>
  <si>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</si>
  <si>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</si>
  <si>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</si>
  <si>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</si>
  <si>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</si>
  <si>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</si>
  <si>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</si>
  <si>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</si>
  <si>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</si>
  <si>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</si>
  <si>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</si>
  <si>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</si>
  <si>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</si>
  <si>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</si>
  <si>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</si>
  <si>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</si>
  <si>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</si>
  <si>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</si>
  <si>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</si>
  <si>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</si>
  <si>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</si>
  <si>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</si>
  <si>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</si>
  <si>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</si>
  <si>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</si>
  <si>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</si>
  <si>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</si>
  <si>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</si>
  <si>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</si>
  <si>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</si>
  <si>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</si>
  <si>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</si>
  <si>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</si>
  <si>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</si>
  <si>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</si>
  <si>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</si>
  <si>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</si>
  <si>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</si>
  <si>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</si>
  <si>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</si>
  <si>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</si>
  <si>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</si>
  <si>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</si>
  <si>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</si>
  <si>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</si>
  <si>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</si>
  <si>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</si>
  <si>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</si>
  <si>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</si>
  <si>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</si>
  <si>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</si>
  <si>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</si>
  <si>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</si>
  <si>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</si>
  <si>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</si>
  <si>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</si>
  <si>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</si>
  <si>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</si>
  <si>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</si>
  <si>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</si>
  <si>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</si>
  <si>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</si>
  <si>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</si>
  <si>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</si>
  <si>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</si>
  <si>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</si>
  <si>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</si>
  <si>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</si>
  <si>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</si>
  <si>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</si>
  <si>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</si>
  <si>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</si>
  <si>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</si>
  <si>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</si>
  <si>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</si>
  <si>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</si>
  <si>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</si>
  <si>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</si>
  <si>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</si>
  <si>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</si>
  <si>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</si>
  <si>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</si>
  <si>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</si>
  <si>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</si>
  <si>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</si>
  <si>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</si>
  <si>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</si>
  <si>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</si>
  <si>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</si>
  <si>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</si>
  <si>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</si>
  <si>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</si>
  <si>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</si>
  <si>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</si>
  <si>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</si>
  <si>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</si>
  <si>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</si>
  <si>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</si>
  <si>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</si>
  <si>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</si>
  <si>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</si>
  <si>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</si>
  <si>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</si>
  <si>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</si>
  <si>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</si>
  <si>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</si>
  <si>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</si>
  <si>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</si>
  <si>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</si>
  <si>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</si>
  <si>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</si>
  <si>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</si>
  <si>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</si>
  <si>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</si>
  <si>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</si>
  <si>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</si>
  <si>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</si>
  <si>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</si>
  <si>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</si>
  <si>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</si>
  <si>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</si>
  <si>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</si>
  <si>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</si>
  <si>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</si>
  <si>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</si>
  <si>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</si>
  <si>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</si>
  <si>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</si>
  <si>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</si>
  <si>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</si>
  <si>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</si>
  <si>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</si>
  <si>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</si>
  <si>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</si>
  <si>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</si>
  <si>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</si>
  <si>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</si>
  <si>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</si>
  <si>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</si>
  <si>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</si>
  <si>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</si>
  <si>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</si>
  <si>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</si>
  <si>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</si>
  <si>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</si>
  <si>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</si>
  <si>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</si>
  <si>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</si>
  <si>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</si>
  <si>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</si>
  <si>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</si>
  <si>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</si>
  <si>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</si>
  <si>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</si>
  <si>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</si>
  <si>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</si>
  <si>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</si>
  <si>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</si>
  <si>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</si>
  <si>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</si>
  <si>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</si>
  <si>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</si>
  <si>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</si>
  <si>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</si>
  <si>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</si>
  <si>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</si>
  <si>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</si>
  <si>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</si>
  <si>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</si>
  <si>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</si>
  <si>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</si>
  <si>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</si>
  <si>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</si>
  <si>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</si>
  <si>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</si>
  <si>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</si>
  <si>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</si>
  <si>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</si>
  <si>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</si>
  <si>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</si>
  <si>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</si>
  <si>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</si>
  <si>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</si>
  <si>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</si>
  <si>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</si>
  <si>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</si>
  <si>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</si>
  <si>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</si>
  <si>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</si>
  <si>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</si>
  <si>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</si>
  <si>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</si>
  <si>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</si>
  <si>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</si>
  <si>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</si>
  <si>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</si>
  <si>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</si>
  <si>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</si>
  <si>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</si>
  <si>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</si>
  <si>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</si>
  <si>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</si>
  <si>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</si>
  <si>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</si>
  <si>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</si>
  <si>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</si>
  <si>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</si>
  <si>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</si>
  <si>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</si>
  <si>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</si>
  <si>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</si>
  <si>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</si>
  <si>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</si>
  <si>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</si>
  <si>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</si>
  <si>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</si>
  <si>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</si>
  <si>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</si>
  <si>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</si>
  <si>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</si>
  <si>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</si>
  <si>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</si>
  <si>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</si>
  <si>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</si>
  <si>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</si>
  <si>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</si>
  <si>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</si>
  <si>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</si>
  <si>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</si>
  <si>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</si>
  <si>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</si>
  <si>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</si>
  <si>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</si>
  <si>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</si>
  <si>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</si>
  <si>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</si>
  <si>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</si>
  <si>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</si>
  <si>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</si>
  <si>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</si>
  <si>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</si>
  <si>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</si>
  <si>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</si>
  <si>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</si>
  <si>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</si>
  <si>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</si>
  <si>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</si>
  <si>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</si>
  <si>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</si>
  <si>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</si>
  <si>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</si>
  <si>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</si>
  <si>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</si>
  <si>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</si>
  <si>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</si>
  <si>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</si>
  <si>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</si>
  <si>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</si>
  <si>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</si>
  <si>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</si>
  <si>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</si>
  <si>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</si>
  <si>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</si>
  <si>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</si>
  <si>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</si>
  <si>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</si>
  <si>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</si>
  <si>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</si>
  <si>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</si>
  <si>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</si>
  <si>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</si>
  <si>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</si>
  <si>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</si>
  <si>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</si>
  <si>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</si>
  <si>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</si>
  <si>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</si>
  <si>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</si>
  <si>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</si>
  <si>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</si>
  <si>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</si>
  <si>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</si>
  <si>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</si>
  <si>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</si>
  <si>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</si>
  <si>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</si>
  <si>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</si>
  <si>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</si>
  <si>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</si>
  <si>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</si>
  <si>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</si>
  <si>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</si>
  <si>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</si>
  <si>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</si>
  <si>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</si>
  <si>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</si>
  <si>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</si>
  <si>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</si>
  <si>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</si>
  <si>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</si>
  <si>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</si>
  <si>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</si>
  <si>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</si>
  <si>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</si>
  <si>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</si>
  <si>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</si>
  <si>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</si>
  <si>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</si>
  <si>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</si>
  <si>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</si>
  <si>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</si>
  <si>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</si>
  <si>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</si>
  <si>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</si>
  <si>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</si>
  <si>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</si>
  <si>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</si>
  <si>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</si>
  <si>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</si>
  <si>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</si>
  <si>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</si>
  <si>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</si>
  <si>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</si>
  <si>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</si>
  <si>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</si>
  <si>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</si>
  <si>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</si>
  <si>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</si>
  <si>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</si>
  <si>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</si>
  <si>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</si>
  <si>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</si>
  <si>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</si>
  <si>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</si>
  <si>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</si>
  <si>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</si>
  <si>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</si>
  <si>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</si>
  <si>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</si>
  <si>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</si>
  <si>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</si>
  <si>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</si>
  <si>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</si>
  <si>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</si>
  <si>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</si>
  <si>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</si>
  <si>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</si>
  <si>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</si>
  <si>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</si>
  <si>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</si>
  <si>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</si>
  <si>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</si>
  <si>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</si>
  <si>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</si>
  <si>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</si>
  <si>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</si>
  <si>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</si>
  <si>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</si>
  <si>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</si>
  <si>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</si>
  <si>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</si>
  <si>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</si>
  <si>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</si>
  <si>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</si>
  <si>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</si>
  <si>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</si>
  <si>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</si>
  <si>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</si>
  <si>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</si>
  <si>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</si>
  <si>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</si>
  <si>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</si>
  <si>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</si>
  <si>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</si>
  <si>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</si>
  <si>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</si>
  <si>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</si>
  <si>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</si>
  <si>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</si>
  <si>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</si>
  <si>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</si>
  <si>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</si>
  <si>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</si>
  <si>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</si>
  <si>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</si>
  <si>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</si>
  <si>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</si>
  <si>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</si>
  <si>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</si>
  <si>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</si>
  <si>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</si>
  <si>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</si>
  <si>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</si>
  <si>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</si>
  <si>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</si>
  <si>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</si>
  <si>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</si>
  <si>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</si>
  <si>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</si>
  <si>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</si>
  <si>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</si>
  <si>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</si>
  <si>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</si>
  <si>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</si>
  <si>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</si>
  <si>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</si>
  <si>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</si>
  <si>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</si>
  <si>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</si>
  <si>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</si>
  <si>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</si>
  <si>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</si>
  <si>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</si>
  <si>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</si>
  <si>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</si>
  <si>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</si>
  <si>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</si>
  <si>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</si>
  <si>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</si>
  <si>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</si>
  <si>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</si>
  <si>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</si>
  <si>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</si>
  <si>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</si>
  <si>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</si>
  <si>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</si>
  <si>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</si>
  <si>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</si>
  <si>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</si>
  <si>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</si>
  <si>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</si>
  <si>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</si>
  <si>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</si>
  <si>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</si>
  <si>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</si>
  <si>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</si>
  <si>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</si>
  <si>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</si>
  <si>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</si>
  <si>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</si>
  <si>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</si>
  <si>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</si>
  <si>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</si>
  <si>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</si>
  <si>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</si>
  <si>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</si>
  <si>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</si>
  <si>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</si>
  <si>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</si>
  <si>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</si>
  <si>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</si>
  <si>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</si>
  <si>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</si>
  <si>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</si>
  <si>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</si>
  <si>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</si>
  <si>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</si>
  <si>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</si>
  <si>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</si>
  <si>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</si>
  <si>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</si>
  <si>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</si>
  <si>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</si>
  <si>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</si>
  <si>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</si>
  <si>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</si>
  <si>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</si>
  <si>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</si>
  <si>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</si>
  <si>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</si>
  <si>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</si>
  <si>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</si>
  <si>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</si>
  <si>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</si>
  <si>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</si>
  <si>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</si>
  <si>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</si>
  <si>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</si>
  <si>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</si>
  <si>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</si>
  <si>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</si>
  <si>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</si>
  <si>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</si>
  <si>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</si>
  <si>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</si>
  <si>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</si>
  <si>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</si>
  <si>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</si>
  <si>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</si>
  <si>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</si>
  <si>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</si>
  <si>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</si>
  <si>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</si>
  <si>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</si>
  <si>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</si>
  <si>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</si>
  <si>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</si>
  <si>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</si>
  <si>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</si>
  <si>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</si>
  <si>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</si>
  <si>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</si>
  <si>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</si>
  <si>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</si>
  <si>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</si>
  <si>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</si>
  <si>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</si>
  <si>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</si>
  <si>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</si>
  <si>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</si>
  <si>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</si>
  <si>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</si>
  <si>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</si>
  <si>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</si>
  <si>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</si>
  <si>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</si>
  <si>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</si>
  <si>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</si>
  <si>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</si>
  <si>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</si>
  <si>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</si>
  <si>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</si>
  <si>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</si>
  <si>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</si>
  <si>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</si>
  <si>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</si>
  <si>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</si>
  <si>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</si>
  <si>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</si>
  <si>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</si>
  <si>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</si>
  <si>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</si>
  <si>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</si>
  <si>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</si>
  <si>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</si>
  <si>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</si>
  <si>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</si>
  <si>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</si>
  <si>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</si>
  <si>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</si>
  <si>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</si>
  <si>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</si>
  <si>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</si>
  <si>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</si>
  <si>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</si>
  <si>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</si>
  <si>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</si>
  <si>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</si>
  <si>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</si>
  <si>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</si>
  <si>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</si>
  <si>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</si>
  <si>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</si>
  <si>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</si>
  <si>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</si>
  <si>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</si>
  <si>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</si>
  <si>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</si>
  <si>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</si>
  <si>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</si>
  <si>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</si>
  <si>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</si>
  <si>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</si>
  <si>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</si>
  <si>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</si>
  <si>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</si>
  <si>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</si>
  <si>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</si>
  <si>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</si>
  <si>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</si>
  <si>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</si>
  <si>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</si>
  <si>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</si>
  <si>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</si>
  <si>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</si>
  <si>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</si>
  <si>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</si>
  <si>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</si>
  <si>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</si>
  <si>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</si>
  <si>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</si>
  <si>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</si>
  <si>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</si>
  <si>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</si>
  <si>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</si>
  <si>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</si>
  <si>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</si>
  <si>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</si>
  <si>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</si>
  <si>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</si>
  <si>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</si>
  <si>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</si>
  <si>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</si>
  <si>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</si>
  <si>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</si>
  <si>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</si>
  <si>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</si>
  <si>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</si>
  <si>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</si>
  <si>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</si>
  <si>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</si>
  <si>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</si>
  <si>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</si>
  <si>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</si>
  <si>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</si>
  <si>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</si>
  <si>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</si>
  <si>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</si>
  <si>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</si>
  <si>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</si>
  <si>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</si>
  <si>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</si>
  <si>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</si>
  <si>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</si>
  <si>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</si>
  <si>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</si>
  <si>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</si>
  <si>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</si>
  <si>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</si>
  <si>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</si>
  <si>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</si>
  <si>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</si>
  <si>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</si>
  <si>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</si>
  <si>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</si>
  <si>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</si>
  <si>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</si>
  <si>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</si>
  <si>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</si>
  <si>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</si>
  <si>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</si>
  <si>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</si>
  <si>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</si>
  <si>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</si>
  <si>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</si>
  <si>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</si>
  <si>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</si>
  <si>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</si>
  <si>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</si>
  <si>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</si>
  <si>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</si>
  <si>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</si>
  <si>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</si>
  <si>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</si>
  <si>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</si>
  <si>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</si>
  <si>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</si>
  <si>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</si>
  <si>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</si>
  <si>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</si>
  <si>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</si>
  <si>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</si>
  <si>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</si>
  <si>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</si>
  <si>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</si>
  <si>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</si>
  <si>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</si>
  <si>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</si>
  <si>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</si>
  <si>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</si>
  <si>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</si>
  <si>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</si>
  <si>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</si>
  <si>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</si>
  <si>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</si>
  <si>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</si>
  <si>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</si>
  <si>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</si>
  <si>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</si>
  <si>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</si>
  <si>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</si>
  <si>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</si>
  <si>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</si>
  <si>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</si>
  <si>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</si>
  <si>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</si>
  <si>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</si>
  <si>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</si>
  <si>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</si>
  <si>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</si>
  <si>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</si>
  <si>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</si>
  <si>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</si>
  <si>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</si>
  <si>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</si>
  <si>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</si>
  <si>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</si>
  <si>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</si>
  <si>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</si>
  <si>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</si>
  <si>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</si>
  <si>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</si>
  <si>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</si>
  <si>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</si>
  <si>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</si>
  <si>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</si>
  <si>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</si>
  <si>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</si>
  <si>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</si>
  <si>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</si>
  <si>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</si>
  <si>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</si>
  <si>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</si>
  <si>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</si>
  <si>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</si>
  <si>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</si>
  <si>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</si>
  <si>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</si>
  <si>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</si>
  <si>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</si>
  <si>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</si>
  <si>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</si>
  <si>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</si>
  <si>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</si>
  <si>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</si>
  <si>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</si>
  <si>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</si>
  <si>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</si>
  <si>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</si>
  <si>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</si>
  <si>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</si>
  <si>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</si>
  <si>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</si>
  <si>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</si>
  <si>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</si>
  <si>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</si>
  <si>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</si>
  <si>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</si>
  <si>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</si>
  <si>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</si>
  <si>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</si>
  <si>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</si>
  <si>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</si>
  <si>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</si>
  <si>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</si>
  <si>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</si>
  <si>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</si>
  <si>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</si>
  <si>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</si>
  <si>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</si>
  <si>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</si>
  <si>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</si>
  <si>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</si>
  <si>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</si>
  <si>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</si>
  <si>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</si>
  <si>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</si>
  <si>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</si>
  <si>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</si>
  <si>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</si>
  <si>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</si>
  <si>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</si>
  <si>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</si>
  <si>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</si>
  <si>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</si>
  <si>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</si>
  <si>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</si>
  <si>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</si>
  <si>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</si>
  <si>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</si>
  <si>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</si>
  <si>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</si>
  <si>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</si>
  <si>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</si>
  <si>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</si>
  <si>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</si>
  <si>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</si>
  <si>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</si>
  <si>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</si>
  <si>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</si>
  <si>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</si>
  <si>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</si>
  <si>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</si>
  <si>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</si>
  <si>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</si>
  <si>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</si>
  <si>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</si>
  <si>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</si>
  <si>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</si>
  <si>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</si>
  <si>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</si>
  <si>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</si>
  <si>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</si>
  <si>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</si>
  <si>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</si>
  <si>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</si>
  <si>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</si>
  <si>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</si>
  <si>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</si>
  <si>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</si>
  <si>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</si>
  <si>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</si>
  <si>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</si>
  <si>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</si>
  <si>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</si>
  <si>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</si>
  <si>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</si>
  <si>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</si>
  <si>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</si>
  <si>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</si>
  <si>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</si>
  <si>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</si>
  <si>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</si>
  <si>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</si>
  <si>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</si>
  <si>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</si>
  <si>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</si>
  <si>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</si>
  <si>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</si>
  <si>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</si>
  <si>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</si>
  <si>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</si>
  <si>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</si>
  <si>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</si>
  <si>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</si>
  <si>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</si>
  <si>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</si>
  <si>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</si>
  <si>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</si>
  <si>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</si>
  <si>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</si>
  <si>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</si>
  <si>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</si>
  <si>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</si>
  <si>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</si>
  <si>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</si>
  <si>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</si>
  <si>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</si>
  <si>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</si>
  <si>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</si>
  <si>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</si>
  <si>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</si>
  <si>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</si>
  <si>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</si>
  <si>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</si>
  <si>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</si>
  <si>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</si>
  <si>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</si>
  <si>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</si>
  <si>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</si>
  <si>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</si>
  <si>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</si>
  <si>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</si>
  <si>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</si>
  <si>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</si>
  <si>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</si>
  <si>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</si>
  <si>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</si>
  <si>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</si>
  <si>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</si>
  <si>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</si>
  <si>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</si>
  <si>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</si>
  <si>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</si>
  <si>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</si>
  <si>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</si>
  <si>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</si>
  <si>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</si>
  <si>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</si>
  <si>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</si>
  <si>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</si>
  <si>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</si>
  <si>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</si>
  <si>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</si>
  <si>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</si>
  <si>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</si>
  <si>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</si>
  <si>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</si>
  <si>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</si>
  <si>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</si>
  <si>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</si>
  <si>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</si>
  <si>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</si>
  <si>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</si>
  <si>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</si>
  <si>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</si>
  <si>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</si>
  <si>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</si>
  <si>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</si>
  <si>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</si>
  <si>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</si>
  <si>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</si>
  <si>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</si>
  <si>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</si>
  <si>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</si>
  <si>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</si>
  <si>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</si>
  <si>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</si>
  <si>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</si>
  <si>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</si>
  <si>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</si>
  <si>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</si>
  <si>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</si>
  <si>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</si>
  <si>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</si>
  <si>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</si>
  <si>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</si>
  <si>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</si>
  <si>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</si>
  <si>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</si>
  <si>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</si>
  <si>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</si>
  <si>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</si>
  <si>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</si>
  <si>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</si>
  <si>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</si>
  <si>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</si>
  <si>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</si>
  <si>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</si>
  <si>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</si>
  <si>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</si>
  <si>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</si>
  <si>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</si>
  <si>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</si>
  <si>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</si>
  <si>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</si>
  <si>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</si>
  <si>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</si>
  <si>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</si>
  <si>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</si>
  <si>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</si>
  <si>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</si>
  <si>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</si>
  <si>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</si>
  <si>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</si>
  <si>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</si>
  <si>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</si>
  <si>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</si>
  <si>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</si>
  <si>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</si>
  <si>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</si>
  <si>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</si>
  <si>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</si>
  <si>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</si>
  <si>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</si>
  <si>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</si>
  <si>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</si>
  <si>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</si>
  <si>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</si>
  <si>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</si>
  <si>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</si>
  <si>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</si>
  <si>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</si>
  <si>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</si>
  <si>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</si>
  <si>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</si>
  <si>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</si>
  <si>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</si>
  <si>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</si>
  <si>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</si>
  <si>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</si>
  <si>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</si>
  <si>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</si>
  <si>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</si>
  <si>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</si>
  <si>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</si>
  <si>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</si>
  <si>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</si>
  <si>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</si>
  <si>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</si>
  <si>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</si>
  <si>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</si>
  <si>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</si>
  <si>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</si>
  <si>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</si>
  <si>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</si>
  <si>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</si>
  <si>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</si>
  <si>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</si>
  <si>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</si>
  <si>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</si>
  <si>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</si>
  <si>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</si>
  <si>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</si>
  <si>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</si>
  <si>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</si>
  <si>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</si>
  <si>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</si>
  <si>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</si>
  <si>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</si>
  <si>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</si>
  <si>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</si>
  <si>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</si>
  <si>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</si>
  <si>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</si>
  <si>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</si>
  <si>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</si>
  <si>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</si>
  <si>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</si>
  <si>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</si>
  <si>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</si>
  <si>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</si>
  <si>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</si>
  <si>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</si>
  <si>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</si>
  <si>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</si>
  <si>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</si>
  <si>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</si>
  <si>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</si>
  <si>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</si>
  <si>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</si>
  <si>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</si>
  <si>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</si>
  <si>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</si>
  <si>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</si>
  <si>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</si>
  <si>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</si>
  <si>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</si>
  <si>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</si>
  <si>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</si>
  <si>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</si>
  <si>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</si>
  <si>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</si>
  <si>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</si>
  <si>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</si>
  <si>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</si>
  <si>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</si>
  <si>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</si>
  <si>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</si>
  <si>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</si>
  <si>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</si>
  <si>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</si>
  <si>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</si>
  <si>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</si>
  <si>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</si>
  <si>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</si>
  <si>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</si>
  <si>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</si>
  <si>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</si>
  <si>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</si>
  <si>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</si>
  <si>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</si>
  <si>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</si>
  <si>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</si>
  <si>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</si>
  <si>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</si>
  <si>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</si>
  <si>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</si>
  <si>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</si>
  <si>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</si>
  <si>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</si>
  <si>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</si>
  <si>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</si>
  <si>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</si>
  <si>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</si>
  <si>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</si>
  <si>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</si>
  <si>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</si>
  <si>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</si>
  <si>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</si>
  <si>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</si>
  <si>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</si>
  <si>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</si>
  <si>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</si>
  <si>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</si>
  <si>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</si>
  <si>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</si>
  <si>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</si>
  <si>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</si>
  <si>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</si>
  <si>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</si>
  <si>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</si>
  <si>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</si>
  <si>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</si>
  <si>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</si>
  <si>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</si>
  <si>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</si>
  <si>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</si>
  <si>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</si>
  <si>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</si>
  <si>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</si>
  <si>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</si>
  <si>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</si>
  <si>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</si>
  <si>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</si>
  <si>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</si>
  <si>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</si>
  <si>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</si>
  <si>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</si>
  <si>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</si>
  <si>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</si>
  <si>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</si>
  <si>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</si>
  <si>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</si>
  <si>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</si>
  <si>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</si>
  <si>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</si>
  <si>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</si>
  <si>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</si>
  <si>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</si>
  <si>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</si>
  <si>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</si>
  <si>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</si>
  <si>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</si>
  <si>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</si>
  <si>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</si>
  <si>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</si>
  <si>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</si>
  <si>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</si>
  <si>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</si>
  <si>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</si>
  <si>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</si>
  <si>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</si>
  <si>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</si>
  <si>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</si>
  <si>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</si>
  <si>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</si>
  <si>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</si>
  <si>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</si>
  <si>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</si>
  <si>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</si>
  <si>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</si>
  <si>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</si>
  <si>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</si>
  <si>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</si>
  <si>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</si>
  <si>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</si>
  <si>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</si>
  <si>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</si>
  <si>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</si>
  <si>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</si>
  <si>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</si>
  <si>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</si>
  <si>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</si>
  <si>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</si>
  <si>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</si>
  <si>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</si>
  <si>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</si>
  <si>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</si>
  <si>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</si>
  <si>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</si>
  <si>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</si>
  <si>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</si>
  <si>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</si>
  <si>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</si>
  <si>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</si>
  <si>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</si>
  <si>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</si>
  <si>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</si>
  <si>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</si>
  <si>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</si>
  <si>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</si>
  <si>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</si>
  <si>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</si>
  <si>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</si>
  <si>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</si>
  <si>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</si>
  <si>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</si>
  <si>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</si>
  <si>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</si>
  <si>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</si>
  <si>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</si>
  <si>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</si>
  <si>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</si>
  <si>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</si>
  <si>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</si>
  <si>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</si>
  <si>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</si>
  <si>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</si>
  <si>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</si>
  <si>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</si>
  <si>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</si>
  <si>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</si>
  <si>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</si>
  <si>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</si>
  <si>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</si>
  <si>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</si>
  <si>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</si>
  <si>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</si>
  <si>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</si>
  <si>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</si>
  <si>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</si>
  <si>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</si>
  <si>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</si>
  <si>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</si>
  <si>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</si>
  <si>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</si>
  <si>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</si>
  <si>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</si>
  <si>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</si>
  <si>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</si>
  <si>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</si>
  <si>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</si>
  <si>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</si>
  <si>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</si>
  <si>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</si>
  <si>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</si>
  <si>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</si>
  <si>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</si>
  <si>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</si>
  <si>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</si>
  <si>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</si>
  <si>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</si>
  <si>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</si>
  <si>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</si>
  <si>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</si>
  <si>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</si>
  <si>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</si>
  <si>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</si>
  <si>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</si>
  <si>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</si>
  <si>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</si>
  <si>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</si>
  <si>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</si>
  <si>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</si>
  <si>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</si>
  <si>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</si>
  <si>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</si>
  <si>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</si>
  <si>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</si>
  <si>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</si>
  <si>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</si>
  <si>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</si>
  <si>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</si>
  <si>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</si>
  <si>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</si>
  <si>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</si>
  <si>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</si>
  <si>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</si>
  <si>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</si>
  <si>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</si>
  <si>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</si>
  <si>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</si>
  <si>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</si>
  <si>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</si>
  <si>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</si>
  <si>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</si>
  <si>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</si>
  <si>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</si>
  <si>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</si>
  <si>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</si>
  <si>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</si>
  <si>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</si>
  <si>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</si>
  <si>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</si>
  <si>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</si>
  <si>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</si>
  <si>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</si>
  <si>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</si>
  <si>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</si>
  <si>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</si>
  <si>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</si>
  <si>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</si>
  <si>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</si>
  <si>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</si>
  <si>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</si>
  <si>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</si>
  <si>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</si>
  <si>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</si>
  <si>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</si>
  <si>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</si>
  <si>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</si>
  <si>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</si>
  <si>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</si>
  <si>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</si>
  <si>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</si>
  <si>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</si>
  <si>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</si>
  <si>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</si>
  <si>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</si>
  <si>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</si>
  <si>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</si>
  <si>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</si>
  <si>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</si>
  <si>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</si>
  <si>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</si>
  <si>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</si>
  <si>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</si>
  <si>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</si>
  <si>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</si>
  <si>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</si>
  <si>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</si>
  <si>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</si>
  <si>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</si>
  <si>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</si>
  <si>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</si>
  <si>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</si>
  <si>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</si>
  <si>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</si>
  <si>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</si>
  <si>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</si>
  <si>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</si>
  <si>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</si>
  <si>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</si>
  <si>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</si>
  <si>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</si>
  <si>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</si>
  <si>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</si>
  <si>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</si>
  <si>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</si>
  <si>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</si>
  <si>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</si>
  <si>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</si>
  <si>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</si>
  <si>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</si>
  <si>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</si>
  <si>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</si>
  <si>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</si>
  <si>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</si>
  <si>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</si>
  <si>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</si>
  <si>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</si>
  <si>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</si>
  <si>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</si>
  <si>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</si>
  <si>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</si>
  <si>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</si>
  <si>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</si>
  <si>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</si>
  <si>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</si>
  <si>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</si>
  <si>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</si>
  <si>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</si>
  <si>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</si>
  <si>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</si>
  <si>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</si>
  <si>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</si>
  <si>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</si>
  <si>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</si>
  <si>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</si>
  <si>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</si>
  <si>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</si>
  <si>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</si>
  <si>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</si>
  <si>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</si>
  <si>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</si>
  <si>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</si>
  <si>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</si>
  <si>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</si>
  <si>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</si>
  <si>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</si>
  <si>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</si>
  <si>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</si>
  <si>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</si>
  <si>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</si>
  <si>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</si>
  <si>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</si>
  <si>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</si>
  <si>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</si>
  <si>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</si>
  <si>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</si>
  <si>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</si>
  <si>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</si>
  <si>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</si>
  <si>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</si>
  <si>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</si>
  <si>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</si>
  <si>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</si>
  <si>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</si>
  <si>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</si>
  <si>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</si>
  <si>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</si>
  <si>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</si>
  <si>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</si>
  <si>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</si>
  <si>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</si>
  <si>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</si>
  <si>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</si>
  <si>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</si>
  <si>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</si>
  <si>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</si>
  <si>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</si>
  <si>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</si>
  <si>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</si>
  <si>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</si>
  <si>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</si>
  <si>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</si>
  <si>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</si>
  <si>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</si>
  <si>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</si>
  <si>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</si>
  <si>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</si>
  <si>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</si>
  <si>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</si>
  <si>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</si>
  <si>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</si>
  <si>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</si>
  <si>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</si>
  <si>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</si>
  <si>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</si>
  <si>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</si>
  <si>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</si>
  <si>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</si>
  <si>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</si>
  <si>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</si>
  <si>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</si>
  <si>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</si>
  <si>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</si>
  <si>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</si>
  <si>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</si>
  <si>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</si>
  <si>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</si>
  <si>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</si>
  <si>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</si>
  <si>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</si>
  <si>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</si>
  <si>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</si>
  <si>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</si>
  <si>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</si>
  <si>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</si>
  <si>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</si>
  <si>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</si>
  <si>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</si>
  <si>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</si>
  <si>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</si>
  <si>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</si>
  <si>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</si>
  <si>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</si>
  <si>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</si>
  <si>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</si>
  <si>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</si>
  <si>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</si>
  <si>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</si>
  <si>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</si>
  <si>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</si>
  <si>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</si>
  <si>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</si>
  <si>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</si>
  <si>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</si>
  <si>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</si>
  <si>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</si>
  <si>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</si>
  <si>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</si>
  <si>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</si>
  <si>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</si>
  <si>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</si>
  <si>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</si>
  <si>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</si>
  <si>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</si>
  <si>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</si>
  <si>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</si>
  <si>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</si>
  <si>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</si>
  <si>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</si>
  <si>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</si>
  <si>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</si>
  <si>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</si>
  <si>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</si>
  <si>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</si>
  <si>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</si>
  <si>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</si>
  <si>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</si>
  <si>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</si>
  <si>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</si>
  <si>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</si>
  <si>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</si>
  <si>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</si>
  <si>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</si>
  <si>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</si>
  <si>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</si>
  <si>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</si>
  <si>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</si>
  <si>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</si>
  <si>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</si>
  <si>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</si>
  <si>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</si>
  <si>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</si>
  <si>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</si>
  <si>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</si>
  <si>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</si>
  <si>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</si>
  <si>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</si>
  <si>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</si>
  <si>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</si>
  <si>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</si>
  <si>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</si>
  <si>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</si>
  <si>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</si>
  <si>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</si>
  <si>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</si>
  <si>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</si>
  <si>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</si>
  <si>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</si>
  <si>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</si>
  <si>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</si>
  <si>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</si>
  <si>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</si>
  <si>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</si>
  <si>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</si>
  <si>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</si>
  <si>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</si>
  <si>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</si>
  <si>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</si>
  <si>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</si>
  <si>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</si>
  <si>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</si>
  <si>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</si>
  <si>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</si>
  <si>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</si>
  <si>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</si>
  <si>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</si>
  <si>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</si>
  <si>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</si>
  <si>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</si>
  <si>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</si>
  <si>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</si>
  <si>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</si>
  <si>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</si>
  <si>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</si>
  <si>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</si>
  <si>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</si>
  <si>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</si>
  <si>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</si>
  <si>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</si>
  <si>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</si>
  <si>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</si>
  <si>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</si>
  <si>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</si>
  <si>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</si>
  <si>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</si>
  <si>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</si>
  <si>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</si>
  <si>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</si>
  <si>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</si>
  <si>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</si>
  <si>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</si>
  <si>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</si>
  <si>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</si>
  <si>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</si>
  <si>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</si>
  <si>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</si>
  <si>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</si>
  <si>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</si>
  <si>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</si>
  <si>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</si>
  <si>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</si>
  <si>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</si>
  <si>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</si>
  <si>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</si>
  <si>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</si>
  <si>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</si>
  <si>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</si>
  <si>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</si>
  <si>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</si>
  <si>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</si>
  <si>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</si>
  <si>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</si>
  <si>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</si>
  <si>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</si>
  <si>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</si>
  <si>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</si>
  <si>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</si>
  <si>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</si>
  <si>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</si>
  <si>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</si>
  <si>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</si>
  <si>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</si>
  <si>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</si>
  <si>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</si>
  <si>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</si>
  <si>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</si>
  <si>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</si>
  <si>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</si>
  <si>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</si>
  <si>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</si>
  <si>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</si>
  <si>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</si>
  <si>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</si>
  <si>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</si>
  <si>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</si>
  <si>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</si>
  <si>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</si>
  <si>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</si>
  <si>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</si>
  <si>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</si>
  <si>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</si>
  <si>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</si>
  <si>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</si>
  <si>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</si>
  <si>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</si>
  <si>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</si>
  <si>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</si>
  <si>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</si>
  <si>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</si>
  <si>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</si>
  <si>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</si>
  <si>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</si>
  <si>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</si>
  <si>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</si>
  <si>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</si>
  <si>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</si>
  <si>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</si>
  <si>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</si>
  <si>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</si>
  <si>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</si>
  <si>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</si>
  <si>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</si>
  <si>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</si>
  <si>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</si>
  <si>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</si>
  <si>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</si>
  <si>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</si>
  <si>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</si>
  <si>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</si>
  <si>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</si>
  <si>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</si>
  <si>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</si>
  <si>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</si>
  <si>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</si>
  <si>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</si>
  <si>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</si>
  <si>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</si>
  <si>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</si>
  <si>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</si>
  <si>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</si>
  <si>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</si>
  <si>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</si>
  <si>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</si>
  <si>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</si>
  <si>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</si>
  <si>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</si>
  <si>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</si>
  <si>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</si>
  <si>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</si>
  <si>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</si>
  <si>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</si>
  <si>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</si>
  <si>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</si>
  <si>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</si>
  <si>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</si>
  <si>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</si>
  <si>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</si>
  <si>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</si>
  <si>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</si>
  <si>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</si>
  <si>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</si>
  <si>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</si>
  <si>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</si>
  <si>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</si>
  <si>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</si>
  <si>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</si>
  <si>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</si>
  <si>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</si>
  <si>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</si>
  <si>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</si>
  <si>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</si>
  <si>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</si>
  <si>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</si>
  <si>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</si>
  <si>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</si>
  <si>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</si>
  <si>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</si>
  <si>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</si>
  <si>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</si>
  <si>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</si>
  <si>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</si>
  <si>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</si>
  <si>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</si>
  <si>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</si>
  <si>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</si>
  <si>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</si>
  <si>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</si>
  <si>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</si>
  <si>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</si>
  <si>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</si>
  <si>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</si>
  <si>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</si>
  <si>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</si>
  <si>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</si>
  <si>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</si>
  <si>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</si>
  <si>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</si>
  <si>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</si>
  <si>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</si>
  <si>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</si>
  <si>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</si>
  <si>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</si>
  <si>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</si>
  <si>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</si>
  <si>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</si>
  <si>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</si>
  <si>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</si>
  <si>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</si>
  <si>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</si>
  <si>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</si>
  <si>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</si>
  <si>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</si>
  <si>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</si>
  <si>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</si>
  <si>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</si>
  <si>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</si>
  <si>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</si>
  <si>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</si>
  <si>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</si>
  <si>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</si>
  <si>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</si>
  <si>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</si>
  <si>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</si>
  <si>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</si>
  <si>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</si>
  <si>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</si>
  <si>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</si>
  <si>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</si>
  <si>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</si>
  <si>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</si>
  <si>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</si>
  <si>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</si>
  <si>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</si>
  <si>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</si>
  <si>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</si>
  <si>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</si>
  <si>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</si>
  <si>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</si>
  <si>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</si>
  <si>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</si>
  <si>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</si>
  <si>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</si>
  <si>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</si>
  <si>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</si>
  <si>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</si>
  <si>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</si>
  <si>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</si>
  <si>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</si>
  <si>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</si>
  <si>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</si>
  <si>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</si>
  <si>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</si>
  <si>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</si>
  <si>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</si>
  <si>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</si>
  <si>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</si>
  <si>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</si>
  <si>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</si>
  <si>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</si>
  <si>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</si>
  <si>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</si>
  <si>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</si>
  <si>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</si>
  <si>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</si>
  <si>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</si>
  <si>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</si>
  <si>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</si>
  <si>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</si>
  <si>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</si>
  <si>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</si>
  <si>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</si>
  <si>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</si>
  <si>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</si>
  <si>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</si>
  <si>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</si>
  <si>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</si>
  <si>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</si>
  <si>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</si>
  <si>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</si>
  <si>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</si>
  <si>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</si>
  <si>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</si>
  <si>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</si>
  <si>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</si>
  <si>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</si>
  <si>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</si>
  <si>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</si>
  <si>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</si>
  <si>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</si>
  <si>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</si>
  <si>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</si>
  <si>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</si>
  <si>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</si>
  <si>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</si>
  <si>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</si>
  <si>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</si>
  <si>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</si>
  <si>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</si>
  <si>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</si>
  <si>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</si>
  <si>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</si>
  <si>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</si>
  <si>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</si>
  <si>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</si>
  <si>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</si>
  <si>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</si>
  <si>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</si>
  <si>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</si>
  <si>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</si>
  <si>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</si>
  <si>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</si>
  <si>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</si>
  <si>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</si>
  <si>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</si>
  <si>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</si>
  <si>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</si>
  <si>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</si>
  <si>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</si>
  <si>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</si>
  <si>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</si>
  <si>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</si>
  <si>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</si>
  <si>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</si>
  <si>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</si>
  <si>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</si>
  <si>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</si>
  <si>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</si>
  <si>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</si>
  <si>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</si>
  <si>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</si>
  <si>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</si>
  <si>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</si>
  <si>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</si>
  <si>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</si>
  <si>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</si>
  <si>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</si>
  <si>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</si>
  <si>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</si>
  <si>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</si>
  <si>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</si>
  <si>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</si>
  <si>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</si>
  <si>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</si>
  <si>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</si>
  <si>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</si>
  <si>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</si>
  <si>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</si>
  <si>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</si>
  <si>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</si>
  <si>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</si>
  <si>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</si>
  <si>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</si>
  <si>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</si>
  <si>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</si>
  <si>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</si>
  <si>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</si>
  <si>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</si>
  <si>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</si>
  <si>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</si>
  <si>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</si>
  <si>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</si>
  <si>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</si>
  <si>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</si>
  <si>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</si>
  <si>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</si>
  <si>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</si>
  <si>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</si>
  <si>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</si>
  <si>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</si>
  <si>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</si>
  <si>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</si>
  <si>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</si>
  <si>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</si>
  <si>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</si>
  <si>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</si>
  <si>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</si>
  <si>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</si>
  <si>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</si>
  <si>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</si>
  <si>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</si>
  <si>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</si>
  <si>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</si>
  <si>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</si>
  <si>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</si>
  <si>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</si>
  <si>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</si>
  <si>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</si>
  <si>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</si>
  <si>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</si>
  <si>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</si>
  <si>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</si>
  <si>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</si>
  <si>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</si>
  <si>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</si>
  <si>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</si>
  <si>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</si>
  <si>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</si>
  <si>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</si>
  <si>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</si>
  <si>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</si>
  <si>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</si>
  <si>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</si>
  <si>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</si>
  <si>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</si>
  <si>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</si>
  <si>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</si>
  <si>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</si>
  <si>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</si>
  <si>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</si>
  <si>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</si>
  <si>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</si>
  <si>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</si>
  <si>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</si>
  <si>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</si>
  <si>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</si>
  <si>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</si>
  <si>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</si>
  <si>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</si>
  <si>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</si>
  <si>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</si>
  <si>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</si>
  <si>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</si>
  <si>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</si>
  <si>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</si>
  <si>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</si>
  <si>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</si>
  <si>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</si>
  <si>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</si>
  <si>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</si>
  <si>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</si>
  <si>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</si>
  <si>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</si>
  <si>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</si>
  <si>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</si>
  <si>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</si>
  <si>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</si>
  <si>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</si>
  <si>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</si>
  <si>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</si>
  <si>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</si>
  <si>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</si>
  <si>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</si>
  <si>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</si>
  <si>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</si>
  <si>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</si>
  <si>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</si>
  <si>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</si>
  <si>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</si>
  <si>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</si>
  <si>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</si>
  <si>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</si>
  <si>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</si>
  <si>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</si>
  <si>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</si>
  <si>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</si>
  <si>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</si>
  <si>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</si>
  <si>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</si>
  <si>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</si>
  <si>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</si>
  <si>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</si>
  <si>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</si>
  <si>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</si>
  <si>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</si>
  <si>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</si>
  <si>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</si>
  <si>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</si>
  <si>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</si>
  <si>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</si>
  <si>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</si>
  <si>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</si>
  <si>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</si>
  <si>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</si>
  <si>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</si>
  <si>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</si>
  <si>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</si>
  <si>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</si>
  <si>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</si>
  <si>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</si>
  <si>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</si>
  <si>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</si>
  <si>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</si>
  <si>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</si>
  <si>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</si>
  <si>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</si>
  <si>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</si>
  <si>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</si>
  <si>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</si>
  <si>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</si>
  <si>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</si>
  <si>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</si>
  <si>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</si>
  <si>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</si>
  <si>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</si>
  <si>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</si>
  <si>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</si>
  <si>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</si>
  <si>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</si>
  <si>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</si>
  <si>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</si>
  <si>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</si>
  <si>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</si>
  <si>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</si>
  <si>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</si>
  <si>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</si>
  <si>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</si>
  <si>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</si>
  <si>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</si>
  <si>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</si>
  <si>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</si>
  <si>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</si>
  <si>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</si>
  <si>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</si>
  <si>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</si>
  <si>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</si>
  <si>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</si>
  <si>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</si>
  <si>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</si>
  <si>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</si>
  <si>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</si>
  <si>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</si>
  <si>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</si>
  <si>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</si>
  <si>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</si>
  <si>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</si>
  <si>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</si>
  <si>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</si>
  <si>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</si>
  <si>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</si>
  <si>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</si>
  <si>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</si>
  <si>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</si>
  <si>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</si>
  <si>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</si>
  <si>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</si>
  <si>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</si>
  <si>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</si>
  <si>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</si>
  <si>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</si>
  <si>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</si>
  <si>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</si>
  <si>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</si>
  <si>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</si>
  <si>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</si>
  <si>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</si>
  <si>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</si>
  <si>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</si>
  <si>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</si>
  <si>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</si>
  <si>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</si>
  <si>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</si>
  <si>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</si>
  <si>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</si>
  <si>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</si>
  <si>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</si>
  <si>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</si>
  <si>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</si>
  <si>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</si>
  <si>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</si>
  <si>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</si>
  <si>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</si>
  <si>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</si>
  <si>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</si>
  <si>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</si>
  <si>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</si>
  <si>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</si>
  <si>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</si>
  <si>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</si>
  <si>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</si>
  <si>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</si>
  <si>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</si>
  <si>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</si>
  <si>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</si>
  <si>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</si>
  <si>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</si>
  <si>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</si>
  <si>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</si>
  <si>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</si>
  <si>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</si>
  <si>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</si>
  <si>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</si>
  <si>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</si>
  <si>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</si>
  <si>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</si>
  <si>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</si>
  <si>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</si>
  <si>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</si>
  <si>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</si>
  <si>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</si>
  <si>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</si>
  <si>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</si>
  <si>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</si>
  <si>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</si>
  <si>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</si>
  <si>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</si>
  <si>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</si>
  <si>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</si>
  <si>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</si>
  <si>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</si>
  <si>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</si>
  <si>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</si>
  <si>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</si>
  <si>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</si>
  <si>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</si>
  <si>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</si>
  <si>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</si>
  <si>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</si>
  <si>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</si>
  <si>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</si>
  <si>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</si>
  <si>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</si>
  <si>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</si>
  <si>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</si>
  <si>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</si>
  <si>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</si>
  <si>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</si>
  <si>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</si>
  <si>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</si>
  <si>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</si>
  <si>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</si>
  <si>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</si>
  <si>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</si>
  <si>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</si>
  <si>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</si>
  <si>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</si>
  <si>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</si>
  <si>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</si>
  <si>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</si>
  <si>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</si>
  <si>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</si>
  <si>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</si>
  <si>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</si>
  <si>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</si>
  <si>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</si>
  <si>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</si>
  <si>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</si>
  <si>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</si>
  <si>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</si>
  <si>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</si>
  <si>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</si>
  <si>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</si>
  <si>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</si>
  <si>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</si>
  <si>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</si>
  <si>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</si>
  <si>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</si>
  <si>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</si>
  <si>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</si>
  <si>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</si>
  <si>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</si>
  <si>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</si>
  <si>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</si>
  <si>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</si>
  <si>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</si>
  <si>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</si>
  <si>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</si>
  <si>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</si>
  <si>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</si>
  <si>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</si>
  <si>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</si>
  <si>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</si>
  <si>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</si>
  <si>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</si>
  <si>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</si>
  <si>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</si>
  <si>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</si>
  <si>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</si>
  <si>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</si>
  <si>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</si>
  <si>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</si>
  <si>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</si>
  <si>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</si>
  <si>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</si>
  <si>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</si>
  <si>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</si>
  <si>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</si>
  <si>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</si>
  <si>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</si>
  <si>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</si>
  <si>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</si>
  <si>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</si>
  <si>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</si>
  <si>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</si>
  <si>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</si>
  <si>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</si>
  <si>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</si>
  <si>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</si>
  <si>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</si>
  <si>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</si>
  <si>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</si>
  <si>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</si>
  <si>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</si>
  <si>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</si>
  <si>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</si>
  <si>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</si>
  <si>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</si>
  <si>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</si>
  <si>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</si>
  <si>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</si>
  <si>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</si>
  <si>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</si>
  <si>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</si>
  <si>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</si>
  <si>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</si>
  <si>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</si>
  <si>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</si>
  <si>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</si>
  <si>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</si>
  <si>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</si>
  <si>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</si>
  <si>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</si>
  <si>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</si>
  <si>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</si>
  <si>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</si>
  <si>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</si>
  <si>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</si>
  <si>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</si>
  <si>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</si>
  <si>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</si>
  <si>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</si>
  <si>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</si>
  <si>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</si>
  <si>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</si>
  <si>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</si>
  <si>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</si>
  <si>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</si>
  <si>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</si>
  <si>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</si>
  <si>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</si>
  <si>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</si>
  <si>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</si>
  <si>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</si>
  <si>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</si>
  <si>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</si>
  <si>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</si>
  <si>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</si>
  <si>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</si>
  <si>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</si>
  <si>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</si>
  <si>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</si>
  <si>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</si>
  <si>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</si>
  <si>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</si>
  <si>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</si>
  <si>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</si>
  <si>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</si>
  <si>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</si>
  <si>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</si>
  <si>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</si>
  <si>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</si>
  <si>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</si>
  <si>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</si>
  <si>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</si>
  <si>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</si>
  <si>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</si>
  <si>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</si>
  <si>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</si>
  <si>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</si>
  <si>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</si>
  <si>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</si>
  <si>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</si>
  <si>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</si>
  <si>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</si>
  <si>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</si>
  <si>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</si>
  <si>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</si>
  <si>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</si>
  <si>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</si>
  <si>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</si>
  <si>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</si>
  <si>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</si>
  <si>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</si>
  <si>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</si>
  <si>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</si>
  <si>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</si>
  <si>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</si>
  <si>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</si>
  <si>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</si>
  <si>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</si>
  <si>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</si>
  <si>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</si>
  <si>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</si>
  <si>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</si>
  <si>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</si>
  <si>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</si>
  <si>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</si>
  <si>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</si>
  <si>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</si>
  <si>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</si>
  <si>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</si>
  <si>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</si>
  <si>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</si>
  <si>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</si>
  <si>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</si>
  <si>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</si>
  <si>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</si>
  <si>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</si>
  <si>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LA LERE</t>
  </si>
  <si>
    <t xml:space="preserve">NOM_PRELEV_DETERM</t>
  </si>
  <si>
    <t xml:space="preserve">AQUASCOP BIOLOGIE site de Monptellier</t>
  </si>
  <si>
    <t xml:space="preserve">LB_STATION</t>
  </si>
  <si>
    <t xml:space="preserve">LA LERE A REALVILLE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</si>
  <si>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</si>
  <si>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</si>
  <si>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</si>
  <si>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</si>
  <si>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</si>
  <si>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</si>
  <si>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</si>
  <si>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</si>
  <si>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</si>
  <si>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</si>
  <si>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</si>
  <si>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</si>
  <si>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</si>
  <si>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</si>
  <si>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</si>
  <si>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</si>
  <si>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</si>
  <si>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</si>
  <si>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</si>
  <si>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</si>
  <si>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</si>
  <si>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</si>
  <si>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</si>
  <si>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</si>
  <si>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</si>
  <si>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</si>
  <si>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</si>
  <si>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</si>
  <si>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</si>
  <si>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</si>
  <si>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</si>
  <si>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</si>
  <si>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</si>
  <si>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</si>
  <si>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</si>
  <si>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</si>
  <si>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</si>
  <si>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</si>
  <si>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</si>
  <si>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</si>
  <si>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</si>
  <si>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</si>
  <si>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</si>
  <si>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</si>
  <si>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</si>
  <si>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</si>
  <si>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</si>
  <si>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</si>
  <si>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</si>
  <si>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</si>
  <si>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</si>
  <si>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</si>
  <si>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</si>
  <si>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</si>
  <si>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</si>
  <si>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</si>
  <si>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</si>
  <si>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</si>
  <si>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</si>
  <si>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</si>
  <si>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</si>
  <si>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</si>
  <si>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</si>
  <si>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</si>
  <si>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</si>
  <si>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</si>
  <si>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</si>
  <si>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</si>
  <si>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</si>
  <si>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</si>
  <si>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</si>
  <si>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</si>
  <si>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</si>
  <si>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</si>
  <si>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</si>
  <si>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</si>
  <si>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</si>
  <si>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</si>
  <si>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</si>
  <si>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</si>
  <si>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</si>
  <si>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</si>
  <si>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mousse suspecte sur le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</si>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</sst>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E38" activeCellId="0" sqref="E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578373</v>
      </c>
      <c r="G10" s="25"/>
      <c r="H10" s="25"/>
    </row>
    <row r="11" customFormat="false" ht="15" hidden="false" customHeight="false" outlineLevel="0" collapsed="false">
      <c r="A11" s="26" t="s">
        <v>5185</v>
      </c>
      <c r="B11" s="30" t="n">
        <v>43305</v>
      </c>
      <c r="D11" s="26" t="s">
        <v>5186</v>
      </c>
      <c r="E11" s="29" t="n">
        <v>6337500</v>
      </c>
      <c r="G11" s="25"/>
      <c r="H11" s="25"/>
    </row>
    <row r="12" customFormat="false" ht="15" hidden="false" customHeight="false" outlineLevel="0" collapsed="false">
      <c r="A12" s="26" t="s">
        <v>5187</v>
      </c>
      <c r="B12" s="29" t="s">
        <v>5188</v>
      </c>
      <c r="D12" s="26" t="s">
        <v>5189</v>
      </c>
      <c r="E12" s="29" t="n">
        <v>578347</v>
      </c>
      <c r="G12" s="25"/>
      <c r="H12" s="25"/>
    </row>
    <row r="13" customFormat="false" ht="17.25" hidden="false" customHeight="true" outlineLevel="0" collapsed="false">
      <c r="A13" s="12"/>
      <c r="B13" s="31"/>
      <c r="D13" s="26" t="s">
        <v>5190</v>
      </c>
      <c r="E13" s="29" t="n">
        <v>6337406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578373</v>
      </c>
    </row>
    <row r="18" customFormat="false" ht="15" hidden="false" customHeight="false" outlineLevel="0" collapsed="false">
      <c r="A18" s="36"/>
      <c r="B18" s="37" t="s">
        <v>5198</v>
      </c>
      <c r="C18" s="38" t="n">
        <f aca="false">E11</f>
        <v>6337500</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20</v>
      </c>
      <c r="D35" s="52" t="s">
        <v>5217</v>
      </c>
      <c r="E35" s="53" t="n">
        <v>80</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4.2</v>
      </c>
      <c r="C37" s="50"/>
      <c r="D37" s="55" t="s">
        <v>5221</v>
      </c>
      <c r="E37" s="34" t="n">
        <v>7.6</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t="n">
        <v>5</v>
      </c>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3</v>
      </c>
    </row>
    <row r="58" s="17" customFormat="true" ht="15" hidden="false" customHeight="false" outlineLevel="0" collapsed="false">
      <c r="A58" s="33" t="s">
        <v>5240</v>
      </c>
      <c r="B58" s="62" t="n">
        <v>3</v>
      </c>
      <c r="C58" s="50"/>
      <c r="D58" s="26" t="s">
        <v>5240</v>
      </c>
      <c r="E58" s="62" t="n">
        <v>3</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3</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5</v>
      </c>
      <c r="C67" s="50"/>
      <c r="D67" s="26" t="s">
        <v>5247</v>
      </c>
      <c r="E67" s="62" t="n">
        <v>2</v>
      </c>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t="n">
        <v>5</v>
      </c>
      <c r="C74" s="50"/>
      <c r="D74" s="26" t="s">
        <v>5252</v>
      </c>
      <c r="E74" s="62" t="n">
        <v>4</v>
      </c>
    </row>
    <row r="75" s="17" customFormat="true" ht="15" hidden="false" customHeight="false" outlineLevel="0" collapsed="false">
      <c r="A75" s="33" t="s">
        <v>5253</v>
      </c>
      <c r="B75" s="62" t="n">
        <v>3</v>
      </c>
      <c r="C75" s="50"/>
      <c r="D75" s="26" t="s">
        <v>5253</v>
      </c>
      <c r="E75" s="62" t="n">
        <v>4</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c r="C84" s="50"/>
      <c r="D84" s="26" t="s">
        <v>5260</v>
      </c>
      <c r="E84" s="62" t="n">
        <v>1</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t="n">
        <v>3</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1065</v>
      </c>
      <c r="B97" s="76" t="str">
        <f aca="false">VLOOKUP(A97,'Ref Taxo'!A:B,2,FALSE())</f>
        <v>Cinclidotus mucronatus</v>
      </c>
      <c r="C97" s="77" t="n">
        <f aca="false">VLOOKUP(A97,'Ref Taxo'!A:D,4,FALSE())</f>
        <v>19595</v>
      </c>
      <c r="D97" s="78"/>
      <c r="E97" s="79" t="n">
        <v>0.01</v>
      </c>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t="n">
        <v>0.01</v>
      </c>
      <c r="E99" s="79"/>
      <c r="F99" s="79" t="s">
        <v>5274</v>
      </c>
    </row>
    <row r="100" customFormat="false" ht="15" hidden="false" customHeight="false" outlineLevel="0" collapsed="false">
      <c r="A100" s="75" t="s">
        <v>5042</v>
      </c>
      <c r="B100" s="76" t="str">
        <f aca="false">VLOOKUP(A100,'Ref Taxo'!A:B,2,FALSE())</f>
        <v>Vaucheria</v>
      </c>
      <c r="C100" s="77" t="n">
        <f aca="false">VLOOKUP(A100,'Ref Taxo'!A:D,4,FALSE())</f>
        <v>1169</v>
      </c>
      <c r="D100" s="78" t="n">
        <v>0.05</v>
      </c>
      <c r="E100" s="79" t="n">
        <v>0.75</v>
      </c>
      <c r="F100" s="79" t="s">
        <v>5274</v>
      </c>
    </row>
    <row r="101" customFormat="false" ht="15" hidden="false" customHeight="false" outlineLevel="0" collapsed="false">
      <c r="A101" s="75" t="s">
        <v>3371</v>
      </c>
      <c r="B101" s="76" t="str">
        <f aca="false">VLOOKUP(A101,'Ref Taxo'!A:B,2,FALSE())</f>
        <v>Pellia endiviifolia</v>
      </c>
      <c r="C101" s="77" t="n">
        <f aca="false">VLOOKUP(A101,'Ref Taxo'!A:D,4,FALSE())</f>
        <v>1197</v>
      </c>
      <c r="D101" s="78" t="n">
        <v>0.01</v>
      </c>
      <c r="E101" s="79" t="n">
        <v>0.02</v>
      </c>
      <c r="F101" s="79" t="s">
        <v>5274</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t="n">
        <v>0.01</v>
      </c>
      <c r="E102" s="79"/>
      <c r="F102" s="79" t="s">
        <v>5274</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0.01</v>
      </c>
      <c r="E103" s="79" t="n">
        <v>0.05</v>
      </c>
      <c r="F103" s="79" t="s">
        <v>5274</v>
      </c>
    </row>
    <row r="104" customFormat="false" ht="15" hidden="false" customHeight="false" outlineLevel="0" collapsed="false">
      <c r="A104" s="75" t="s">
        <v>1924</v>
      </c>
      <c r="B104" s="76" t="str">
        <f aca="false">VLOOKUP(A104,'Ref Taxo'!A:B,2,FALSE())</f>
        <v>Fissidens fontanus</v>
      </c>
      <c r="C104" s="77" t="n">
        <f aca="false">VLOOKUP(A104,'Ref Taxo'!A:D,4,FALSE())</f>
        <v>31545</v>
      </c>
      <c r="D104" s="78"/>
      <c r="E104" s="79" t="n">
        <v>0.01</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0.1</v>
      </c>
      <c r="E105" s="79" t="n">
        <v>0.25</v>
      </c>
      <c r="F105" s="79" t="s">
        <v>5274</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c r="E106" s="79" t="n">
        <v>0.01</v>
      </c>
      <c r="F106" s="79" t="s">
        <v>5274</v>
      </c>
    </row>
    <row r="107" customFormat="false" ht="15" hidden="false" customHeight="false" outlineLevel="0" collapsed="false">
      <c r="A107" s="75" t="s">
        <v>62</v>
      </c>
      <c r="B107" s="76" t="str">
        <f aca="false">VLOOKUP(A107,'Ref Taxo'!A:B,2,FALSE())</f>
        <v>Agrostis stolonifera</v>
      </c>
      <c r="C107" s="77" t="n">
        <f aca="false">VLOOKUP(A107,'Ref Taxo'!A:D,4,FALSE())</f>
        <v>1543</v>
      </c>
      <c r="D107" s="78" t="n">
        <v>0.5</v>
      </c>
      <c r="E107" s="79" t="n">
        <v>0.05</v>
      </c>
      <c r="F107" s="79" t="s">
        <v>5274</v>
      </c>
    </row>
    <row r="108" customFormat="false" ht="15" hidden="false" customHeight="false" outlineLevel="0" collapsed="false">
      <c r="A108" s="75" t="s">
        <v>2886</v>
      </c>
      <c r="B108" s="76" t="str">
        <f aca="false">VLOOKUP(A108,'Ref Taxo'!A:B,2,FALSE())</f>
        <v>Mentha aquatica</v>
      </c>
      <c r="C108" s="77" t="n">
        <f aca="false">VLOOKUP(A108,'Ref Taxo'!A:D,4,FALSE())</f>
        <v>1791</v>
      </c>
      <c r="D108" s="78" t="n">
        <v>0.01</v>
      </c>
      <c r="E108" s="79"/>
      <c r="F108" s="79" t="s">
        <v>5274</v>
      </c>
    </row>
    <row r="109" customFormat="false" ht="15" hidden="false" customHeight="false" outlineLevel="0" collapsed="false">
      <c r="A109" s="75" t="s">
        <v>3422</v>
      </c>
      <c r="B109" s="76" t="str">
        <f aca="false">VLOOKUP(A109,'Ref Taxo'!A:B,2,FALSE())</f>
        <v>Phalaris arundinacea</v>
      </c>
      <c r="C109" s="77" t="n">
        <f aca="false">VLOOKUP(A109,'Ref Taxo'!A:D,4,FALSE())</f>
        <v>1577</v>
      </c>
      <c r="D109" s="78"/>
      <c r="E109" s="79" t="n">
        <v>0.01</v>
      </c>
      <c r="F109" s="79" t="s">
        <v>5274</v>
      </c>
    </row>
    <row r="110" customFormat="false" ht="15" hidden="false" customHeight="false" outlineLevel="0" collapsed="false">
      <c r="A110" s="75" t="s">
        <v>4150</v>
      </c>
      <c r="B110" s="76" t="str">
        <f aca="false">VLOOKUP(A110,'Ref Taxo'!A:B,2,FALSE())</f>
        <v>Rorippa amphibia</v>
      </c>
      <c r="C110" s="77" t="n">
        <f aca="false">VLOOKUP(A110,'Ref Taxo'!A:D,4,FALSE())</f>
        <v>1765</v>
      </c>
      <c r="D110" s="78"/>
      <c r="E110" s="79" t="n">
        <v>0.01</v>
      </c>
      <c r="F110" s="79" t="s">
        <v>5274</v>
      </c>
    </row>
    <row r="111" customFormat="false" ht="15" hidden="false" customHeight="false" outlineLevel="0" collapsed="false">
      <c r="A111" s="75" t="s">
        <v>4537</v>
      </c>
      <c r="B111" s="76" t="str">
        <f aca="false">VLOOKUP(A111,'Ref Taxo'!A:B,2,FALSE())</f>
        <v>Solanum dulcamara</v>
      </c>
      <c r="C111" s="77" t="n">
        <f aca="false">VLOOKUP(A111,'Ref Taxo'!A:D,4,FALSE())</f>
        <v>1964</v>
      </c>
      <c r="D111" s="78"/>
      <c r="E111" s="79" t="n">
        <v>0.01</v>
      </c>
      <c r="F111" s="79" t="s">
        <v>5274</v>
      </c>
    </row>
    <row r="112" customFormat="false" ht="15" hidden="false" customHeight="false" outlineLevel="0" collapsed="false">
      <c r="A112" s="75" t="s">
        <v>3995</v>
      </c>
      <c r="B112" s="76" t="str">
        <f aca="false">VLOOKUP(A112,'Ref Taxo'!A:B,2,FALSE())</f>
        <v>Ranunculus repens</v>
      </c>
      <c r="C112" s="77" t="n">
        <f aca="false">VLOOKUP(A112,'Ref Taxo'!A:D,4,FALSE())</f>
        <v>1910</v>
      </c>
      <c r="D112" s="78"/>
      <c r="E112" s="79" t="n">
        <v>0.01</v>
      </c>
      <c r="F112" s="79" t="s">
        <v>5274</v>
      </c>
    </row>
    <row r="113" customFormat="false" ht="15" hidden="false" customHeight="false" outlineLevel="0" collapsed="false">
      <c r="A113" s="75" t="s">
        <v>2644</v>
      </c>
      <c r="B113" s="76" t="str">
        <f aca="false">VLOOKUP(A113,'Ref Taxo'!A:B,2,FALSE())</f>
        <v>Lemna minor</v>
      </c>
      <c r="C113" s="77" t="n">
        <f aca="false">VLOOKUP(A113,'Ref Taxo'!A:D,4,FALSE())</f>
        <v>1626</v>
      </c>
      <c r="D113" s="78"/>
      <c r="E113" s="79" t="n">
        <v>0.01</v>
      </c>
      <c r="F113" s="79" t="s">
        <v>5274</v>
      </c>
    </row>
    <row r="114" customFormat="false" ht="15" hidden="false" customHeight="false" outlineLevel="0" collapsed="false">
      <c r="A114" s="75" t="s">
        <v>3076</v>
      </c>
      <c r="B114" s="76" t="str">
        <f aca="false">VLOOKUP(A114,'Ref Taxo'!A:B,2,FALSE())</f>
        <v>Myriophyllum spicatum</v>
      </c>
      <c r="C114" s="77" t="n">
        <f aca="false">VLOOKUP(A114,'Ref Taxo'!A:D,4,FALSE())</f>
        <v>1778</v>
      </c>
      <c r="D114" s="78" t="n">
        <v>0.01</v>
      </c>
      <c r="E114" s="79" t="n">
        <v>0.01</v>
      </c>
      <c r="F114" s="79" t="s">
        <v>5274</v>
      </c>
    </row>
    <row r="115" customFormat="false" ht="15" hidden="false" customHeight="false" outlineLevel="0" collapsed="false">
      <c r="A115" s="75" t="s">
        <v>3721</v>
      </c>
      <c r="B115" s="76" t="str">
        <f aca="false">VLOOKUP(A115,'Ref Taxo'!A:B,2,FALSE())</f>
        <v>Potamogeton nodosus</v>
      </c>
      <c r="C115" s="77" t="n">
        <f aca="false">VLOOKUP(A115,'Ref Taxo'!A:D,4,FALSE())</f>
        <v>1652</v>
      </c>
      <c r="D115" s="78"/>
      <c r="E115" s="79" t="n">
        <v>0.05</v>
      </c>
      <c r="F115" s="79" t="s">
        <v>5274</v>
      </c>
    </row>
    <row r="116" customFormat="false" ht="15" hidden="false" customHeight="false" outlineLevel="0" collapsed="false">
      <c r="A116" s="75" t="s">
        <v>1720</v>
      </c>
      <c r="B116" s="76" t="str">
        <f aca="false">VLOOKUP(A116,'Ref Taxo'!A:B,2,FALSE())</f>
        <v>Equisetum arvense</v>
      </c>
      <c r="C116" s="77" t="n">
        <f aca="false">VLOOKUP(A116,'Ref Taxo'!A:D,4,FALSE())</f>
        <v>1384</v>
      </c>
      <c r="D116" s="78" t="n">
        <v>0.01</v>
      </c>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8"/>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2019-03-04T17:41:41Z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