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9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<sst xmlns="http://schemas.openxmlformats.org/spreadsheetml/2006/main" count="6482" uniqueCount="5305">
  <si>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</si>
  <si>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</si>
  <si>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</si>
  <si>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</si>
  <si>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</si>
  <si>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</si>
  <si>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</si>
  <si>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</si>
  <si>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</si>
  <si>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</si>
  <si>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</si>
  <si>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</si>
  <si>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</si>
  <si>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</si>
  <si>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</si>
  <si>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</si>
  <si>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</si>
  <si>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</si>
  <si>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</si>
  <si>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</si>
  <si>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</si>
  <si>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</si>
  <si>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</si>
  <si>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</si>
  <si>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</si>
  <si>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</si>
  <si>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</si>
  <si>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</si>
  <si>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</si>
  <si>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</si>
  <si>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</si>
  <si>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</si>
  <si>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</si>
  <si>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</si>
  <si>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</si>
  <si>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</si>
  <si>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</si>
  <si>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</si>
  <si>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</si>
  <si>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</si>
  <si>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</si>
  <si>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</si>
  <si>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</si>
  <si>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</si>
  <si>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</si>
  <si>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</si>
  <si>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</si>
  <si>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</si>
  <si>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</si>
  <si>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</si>
  <si>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</si>
  <si>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</si>
  <si>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</si>
  <si>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</si>
  <si>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</si>
  <si>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</si>
  <si>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</si>
  <si>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</si>
  <si>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</si>
  <si>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</si>
  <si>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</si>
  <si>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</si>
  <si>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</si>
  <si>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</si>
  <si>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</si>
  <si>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</si>
  <si>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</si>
  <si>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</si>
  <si>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</si>
  <si>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</si>
  <si>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</si>
  <si>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</si>
  <si>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</si>
  <si>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</si>
  <si>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</si>
  <si>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</si>
  <si>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</si>
  <si>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</si>
  <si>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</si>
  <si>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</si>
  <si>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</si>
  <si>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</si>
  <si>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</si>
  <si>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</si>
  <si>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</si>
  <si>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</si>
  <si>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</si>
  <si>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</si>
  <si>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</si>
  <si>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</si>
  <si>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</si>
  <si>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</si>
  <si>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</si>
  <si>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</si>
  <si>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</si>
  <si>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</si>
  <si>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</si>
  <si>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</si>
  <si>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</si>
  <si>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</si>
  <si>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</si>
  <si>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</si>
  <si>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</si>
  <si>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</si>
  <si>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</si>
  <si>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</si>
  <si>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</si>
  <si>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</si>
  <si>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</si>
  <si>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</si>
  <si>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</si>
  <si>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</si>
  <si>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</si>
  <si>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</si>
  <si>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</si>
  <si>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</si>
  <si>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</si>
  <si>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</si>
  <si>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</si>
  <si>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</si>
  <si>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</si>
  <si>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</si>
  <si>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</si>
  <si>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</si>
  <si>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</si>
  <si>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</si>
  <si>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</si>
  <si>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</si>
  <si>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</si>
  <si>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</si>
  <si>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</si>
  <si>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</si>
  <si>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</si>
  <si>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</si>
  <si>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</si>
  <si>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</si>
  <si>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</si>
  <si>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</si>
  <si>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</si>
  <si>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</si>
  <si>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</si>
  <si>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</si>
  <si>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</si>
  <si>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</si>
  <si>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</si>
  <si>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</si>
  <si>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</si>
  <si>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</si>
  <si>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</si>
  <si>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</si>
  <si>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</si>
  <si>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</si>
  <si>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</si>
  <si>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</si>
  <si>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</si>
  <si>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</si>
  <si>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</si>
  <si>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</si>
  <si>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</si>
  <si>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</si>
  <si>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</si>
  <si>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</si>
  <si>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</si>
  <si>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</si>
  <si>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</si>
  <si>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</si>
  <si>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</si>
  <si>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</si>
  <si>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</si>
  <si>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</si>
  <si>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</si>
  <si>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</si>
  <si>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</si>
  <si>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</si>
  <si>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</si>
  <si>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</si>
  <si>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</si>
  <si>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</si>
  <si>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</si>
  <si>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</si>
  <si>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</si>
  <si>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</si>
  <si>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</si>
  <si>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</si>
  <si>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</si>
  <si>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</si>
  <si>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</si>
  <si>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</si>
  <si>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</si>
  <si>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</si>
  <si>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</si>
  <si>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</si>
  <si>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</si>
  <si>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</si>
  <si>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</si>
  <si>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</si>
  <si>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</si>
  <si>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</si>
  <si>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</si>
  <si>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</si>
  <si>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</si>
  <si>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</si>
  <si>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</si>
  <si>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</si>
  <si>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</si>
  <si>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</si>
  <si>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</si>
  <si>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</si>
  <si>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</si>
  <si>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</si>
  <si>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</si>
  <si>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</si>
  <si>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</si>
  <si>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</si>
  <si>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</si>
  <si>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</si>
  <si>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</si>
  <si>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</si>
  <si>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</si>
  <si>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</si>
  <si>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</si>
  <si>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</si>
  <si>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</si>
  <si>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</si>
  <si>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</si>
  <si>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</si>
  <si>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</si>
  <si>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</si>
  <si>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</si>
  <si>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</si>
  <si>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</si>
  <si>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</si>
  <si>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</si>
  <si>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</si>
  <si>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</si>
  <si>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</si>
  <si>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</si>
  <si>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</si>
  <si>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</si>
  <si>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</si>
  <si>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</si>
  <si>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</si>
  <si>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</si>
  <si>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</si>
  <si>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</si>
  <si>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</si>
  <si>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</si>
  <si>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</si>
  <si>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</si>
  <si>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</si>
  <si>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</si>
  <si>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</si>
  <si>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</si>
  <si>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</si>
  <si>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</si>
  <si>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</si>
  <si>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</si>
  <si>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</si>
  <si>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</si>
  <si>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</si>
  <si>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</si>
  <si>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</si>
  <si>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</si>
  <si>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</si>
  <si>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</si>
  <si>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</si>
  <si>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</si>
  <si>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</si>
  <si>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</si>
  <si>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</si>
  <si>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</si>
  <si>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</si>
  <si>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</si>
  <si>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</si>
  <si>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</si>
  <si>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</si>
  <si>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</si>
  <si>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</si>
  <si>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</si>
  <si>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</si>
  <si>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</si>
  <si>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</si>
  <si>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</si>
  <si>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</si>
  <si>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</si>
  <si>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</si>
  <si>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</si>
  <si>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</si>
  <si>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</si>
  <si>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</si>
  <si>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</si>
  <si>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</si>
  <si>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</si>
  <si>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</si>
  <si>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</si>
  <si>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</si>
  <si>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</si>
  <si>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</si>
  <si>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</si>
  <si>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</si>
  <si>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</si>
  <si>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</si>
  <si>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</si>
  <si>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</si>
  <si>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</si>
  <si>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</si>
  <si>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</si>
  <si>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</si>
  <si>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</si>
  <si>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</si>
  <si>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</si>
  <si>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</si>
  <si>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</si>
  <si>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</si>
  <si>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</si>
  <si>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</si>
  <si>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</si>
  <si>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</si>
  <si>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</si>
  <si>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</si>
  <si>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</si>
  <si>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</si>
  <si>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</si>
  <si>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</si>
  <si>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</si>
  <si>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</si>
  <si>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</si>
  <si>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</si>
  <si>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</si>
  <si>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</si>
  <si>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</si>
  <si>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</si>
  <si>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</si>
  <si>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</si>
  <si>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</si>
  <si>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</si>
  <si>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</si>
  <si>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</si>
  <si>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</si>
  <si>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</si>
  <si>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</si>
  <si>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</si>
  <si>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</si>
  <si>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</si>
  <si>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</si>
  <si>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</si>
  <si>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</si>
  <si>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</si>
  <si>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</si>
  <si>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</si>
  <si>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</si>
  <si>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</si>
  <si>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</si>
  <si>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</si>
  <si>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</si>
  <si>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</si>
  <si>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</si>
  <si>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</si>
  <si>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</si>
  <si>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</si>
  <si>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</si>
  <si>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</si>
  <si>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</si>
  <si>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</si>
  <si>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</si>
  <si>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</si>
  <si>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</si>
  <si>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</si>
  <si>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</si>
  <si>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</si>
  <si>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</si>
  <si>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</si>
  <si>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</si>
  <si>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</si>
  <si>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</si>
  <si>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</si>
  <si>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</si>
  <si>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</si>
  <si>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</si>
  <si>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</si>
  <si>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</si>
  <si>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</si>
  <si>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</si>
  <si>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</si>
  <si>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</si>
  <si>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</si>
  <si>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</si>
  <si>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</si>
  <si>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</si>
  <si>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</si>
  <si>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</si>
  <si>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</si>
  <si>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</si>
  <si>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</si>
  <si>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</si>
  <si>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</si>
  <si>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</si>
  <si>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</si>
  <si>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</si>
  <si>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</si>
  <si>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</si>
  <si>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</si>
  <si>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</si>
  <si>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</si>
  <si>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</si>
  <si>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</si>
  <si>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</si>
  <si>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</si>
  <si>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</si>
  <si>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</si>
  <si>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</si>
  <si>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</si>
  <si>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</si>
  <si>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</si>
  <si>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</si>
  <si>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</si>
  <si>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</si>
  <si>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</si>
  <si>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</si>
  <si>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</si>
  <si>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</si>
  <si>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</si>
  <si>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</si>
  <si>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</si>
  <si>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</si>
  <si>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</si>
  <si>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</si>
  <si>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</si>
  <si>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</si>
  <si>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</si>
  <si>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</si>
  <si>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</si>
  <si>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</si>
  <si>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</si>
  <si>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</si>
  <si>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</si>
  <si>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</si>
  <si>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</si>
  <si>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</si>
  <si>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</si>
  <si>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</si>
  <si>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</si>
  <si>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</si>
  <si>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</si>
  <si>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</si>
  <si>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</si>
  <si>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</si>
  <si>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</si>
  <si>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</si>
  <si>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</si>
  <si>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</si>
  <si>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</si>
  <si>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</si>
  <si>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</si>
  <si>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</si>
  <si>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</si>
  <si>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</si>
  <si>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</si>
  <si>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</si>
  <si>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</si>
  <si>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</si>
  <si>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</si>
  <si>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</si>
  <si>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</si>
  <si>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</si>
  <si>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</si>
  <si>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</si>
  <si>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</si>
  <si>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</si>
  <si>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</si>
  <si>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</si>
  <si>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</si>
  <si>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</si>
  <si>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</si>
  <si>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</si>
  <si>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</si>
  <si>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</si>
  <si>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</si>
  <si>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</si>
  <si>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</si>
  <si>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</si>
  <si>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</si>
  <si>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</si>
  <si>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</si>
  <si>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</si>
  <si>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</si>
  <si>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</si>
  <si>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</si>
  <si>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</si>
  <si>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</si>
  <si>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</si>
  <si>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</si>
  <si>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</si>
  <si>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</si>
  <si>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</si>
  <si>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</si>
  <si>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</si>
  <si>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</si>
  <si>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</si>
  <si>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</si>
  <si>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</si>
  <si>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</si>
  <si>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</si>
  <si>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</si>
  <si>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</si>
  <si>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</si>
  <si>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</si>
  <si>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</si>
  <si>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</si>
  <si>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</si>
  <si>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</si>
  <si>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</si>
  <si>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</si>
  <si>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</si>
  <si>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</si>
  <si>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</si>
  <si>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</si>
  <si>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</si>
  <si>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</si>
  <si>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</si>
  <si>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</si>
  <si>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</si>
  <si>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</si>
  <si>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</si>
  <si>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</si>
  <si>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</si>
  <si>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</si>
  <si>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</si>
  <si>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</si>
  <si>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</si>
  <si>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</si>
  <si>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</si>
  <si>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</si>
  <si>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</si>
  <si>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</si>
  <si>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</si>
  <si>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</si>
  <si>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</si>
  <si>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</si>
  <si>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</si>
  <si>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</si>
  <si>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</si>
  <si>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</si>
  <si>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</si>
  <si>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</si>
  <si>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</si>
  <si>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</si>
  <si>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</si>
  <si>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</si>
  <si>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</si>
  <si>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</si>
  <si>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</si>
  <si>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</si>
  <si>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</si>
  <si>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</si>
  <si>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</si>
  <si>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</si>
  <si>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</si>
  <si>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</si>
  <si>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</si>
  <si>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</si>
  <si>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</si>
  <si>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</si>
  <si>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</si>
  <si>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</si>
  <si>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</si>
  <si>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</si>
  <si>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</si>
  <si>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</si>
  <si>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</si>
  <si>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</si>
  <si>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</si>
  <si>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</si>
  <si>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</si>
  <si>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</si>
  <si>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</si>
  <si>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</si>
  <si>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</si>
  <si>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</si>
  <si>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</si>
  <si>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</si>
  <si>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</si>
  <si>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</si>
  <si>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</si>
  <si>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</si>
  <si>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</si>
  <si>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</si>
  <si>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</si>
  <si>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</si>
  <si>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</si>
  <si>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</si>
  <si>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</si>
  <si>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</si>
  <si>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</si>
  <si>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</si>
  <si>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</si>
  <si>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</si>
  <si>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</si>
  <si>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</si>
  <si>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</si>
  <si>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</si>
  <si>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</si>
  <si>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</si>
  <si>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</si>
  <si>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</si>
  <si>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</si>
  <si>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</si>
  <si>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</si>
  <si>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</si>
  <si>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</si>
  <si>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</si>
  <si>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</si>
  <si>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</si>
  <si>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</si>
  <si>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</si>
  <si>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</si>
  <si>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</si>
  <si>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</si>
  <si>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</si>
  <si>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</si>
  <si>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</si>
  <si>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</si>
  <si>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</si>
  <si>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</si>
  <si>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</si>
  <si>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</si>
  <si>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</si>
  <si>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</si>
  <si>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</si>
  <si>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</si>
  <si>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</si>
  <si>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</si>
  <si>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</si>
  <si>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</si>
  <si>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</si>
  <si>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</si>
  <si>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</si>
  <si>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</si>
  <si>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</si>
  <si>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</si>
  <si>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</si>
  <si>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</si>
  <si>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</si>
  <si>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</si>
  <si>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</si>
  <si>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</si>
  <si>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</si>
  <si>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</si>
  <si>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</si>
  <si>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</si>
  <si>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</si>
  <si>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</si>
  <si>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</si>
  <si>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</si>
  <si>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</si>
  <si>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</si>
  <si>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</si>
  <si>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</si>
  <si>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</si>
  <si>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</si>
  <si>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</si>
  <si>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</si>
  <si>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</si>
  <si>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</si>
  <si>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</si>
  <si>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</si>
  <si>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</si>
  <si>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</si>
  <si>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</si>
  <si>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</si>
  <si>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</si>
  <si>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</si>
  <si>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</si>
  <si>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</si>
  <si>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</si>
  <si>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</si>
  <si>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</si>
  <si>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</si>
  <si>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</si>
  <si>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</si>
  <si>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</si>
  <si>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</si>
  <si>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</si>
  <si>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</si>
  <si>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</si>
  <si>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</si>
  <si>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</si>
  <si>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</si>
  <si>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</si>
  <si>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</si>
  <si>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</si>
  <si>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</si>
  <si>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</si>
  <si>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</si>
  <si>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</si>
  <si>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</si>
  <si>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</si>
  <si>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</si>
  <si>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</si>
  <si>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</si>
  <si>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</si>
  <si>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</si>
  <si>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</si>
  <si>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</si>
  <si>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</si>
  <si>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</si>
  <si>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</si>
  <si>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</si>
  <si>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</si>
  <si>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</si>
  <si>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</si>
  <si>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</si>
  <si>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</si>
  <si>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</si>
  <si>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</si>
  <si>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</si>
  <si>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</si>
  <si>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</si>
  <si>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</si>
  <si>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</si>
  <si>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</si>
  <si>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</si>
  <si>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</si>
  <si>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</si>
  <si>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</si>
  <si>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</si>
  <si>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</si>
  <si>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</si>
  <si>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</si>
  <si>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</si>
  <si>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</si>
  <si>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</si>
  <si>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</si>
  <si>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</si>
  <si>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</si>
  <si>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</si>
  <si>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</si>
  <si>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</si>
  <si>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</si>
  <si>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</si>
  <si>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</si>
  <si>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</si>
  <si>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</si>
  <si>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</si>
  <si>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</si>
  <si>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</si>
  <si>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</si>
  <si>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</si>
  <si>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</si>
  <si>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</si>
  <si>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</si>
  <si>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</si>
  <si>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</si>
  <si>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</si>
  <si>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</si>
  <si>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</si>
  <si>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</si>
  <si>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</si>
  <si>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</si>
  <si>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</si>
  <si>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</si>
  <si>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</si>
  <si>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</si>
  <si>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</si>
  <si>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</si>
  <si>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</si>
  <si>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</si>
  <si>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</si>
  <si>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</si>
  <si>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</si>
  <si>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</si>
  <si>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</si>
  <si>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</si>
  <si>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</si>
  <si>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</si>
  <si>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</si>
  <si>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</si>
  <si>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</si>
  <si>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</si>
  <si>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</si>
  <si>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</si>
  <si>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</si>
  <si>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</si>
  <si>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</si>
  <si>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</si>
  <si>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</si>
  <si>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</si>
  <si>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</si>
  <si>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</si>
  <si>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</si>
  <si>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</si>
  <si>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</si>
  <si>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</si>
  <si>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</si>
  <si>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</si>
  <si>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</si>
  <si>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</si>
  <si>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</si>
  <si>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</si>
  <si>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</si>
  <si>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</si>
  <si>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</si>
  <si>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</si>
  <si>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</si>
  <si>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</si>
  <si>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</si>
  <si>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</si>
  <si>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</si>
  <si>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</si>
  <si>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</si>
  <si>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</si>
  <si>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</si>
  <si>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</si>
  <si>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</si>
  <si>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</si>
  <si>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</si>
  <si>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</si>
  <si>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</si>
  <si>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</si>
  <si>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</si>
  <si>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</si>
  <si>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</si>
  <si>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</si>
  <si>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</si>
  <si>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</si>
  <si>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</si>
  <si>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</si>
  <si>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</si>
  <si>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</si>
  <si>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</si>
  <si>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</si>
  <si>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</si>
  <si>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</si>
  <si>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</si>
  <si>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</si>
  <si>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</si>
  <si>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</si>
  <si>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</si>
  <si>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</si>
  <si>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</si>
  <si>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</si>
  <si>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</si>
  <si>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</si>
  <si>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</si>
  <si>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</si>
  <si>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</si>
  <si>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</si>
  <si>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</si>
  <si>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</si>
  <si>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</si>
  <si>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</si>
  <si>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</si>
  <si>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</si>
  <si>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</si>
  <si>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</si>
  <si>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</si>
  <si>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</si>
  <si>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</si>
  <si>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</si>
  <si>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</si>
  <si>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</si>
  <si>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</si>
  <si>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</si>
  <si>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</si>
  <si>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</si>
  <si>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</si>
  <si>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</si>
  <si>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</si>
  <si>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</si>
  <si>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</si>
  <si>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</si>
  <si>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</si>
  <si>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</si>
  <si>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</si>
  <si>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</si>
  <si>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</si>
  <si>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</si>
  <si>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</si>
  <si>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</si>
  <si>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</si>
  <si>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</si>
  <si>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</si>
  <si>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</si>
  <si>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</si>
  <si>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</si>
  <si>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</si>
  <si>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</si>
  <si>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</si>
  <si>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</si>
  <si>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</si>
  <si>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</si>
  <si>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</si>
  <si>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</si>
  <si>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</si>
  <si>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</si>
  <si>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</si>
  <si>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</si>
  <si>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</si>
  <si>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</si>
  <si>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</si>
  <si>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</si>
  <si>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</si>
  <si>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</si>
  <si>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</si>
  <si>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</si>
  <si>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</si>
  <si>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</si>
  <si>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</si>
  <si>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</si>
  <si>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</si>
  <si>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</si>
  <si>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</si>
  <si>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</si>
  <si>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</si>
  <si>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</si>
  <si>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</si>
  <si>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</si>
  <si>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</si>
  <si>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</si>
  <si>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</si>
  <si>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</si>
  <si>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</si>
  <si>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</si>
  <si>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</si>
  <si>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</si>
  <si>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</si>
  <si>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</si>
  <si>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</si>
  <si>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</si>
  <si>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</si>
  <si>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</si>
  <si>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</si>
  <si>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</si>
  <si>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</si>
  <si>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</si>
  <si>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</si>
  <si>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</si>
  <si>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</si>
  <si>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</si>
  <si>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</si>
  <si>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</si>
  <si>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</si>
  <si>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</si>
  <si>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</si>
  <si>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</si>
  <si>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</si>
  <si>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</si>
  <si>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</si>
  <si>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</si>
  <si>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</si>
  <si>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</si>
  <si>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</si>
  <si>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</si>
  <si>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</si>
  <si>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</si>
  <si>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</si>
  <si>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</si>
  <si>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</si>
  <si>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</si>
  <si>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</si>
  <si>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</si>
  <si>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</si>
  <si>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</si>
  <si>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</si>
  <si>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</si>
  <si>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</si>
  <si>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</si>
  <si>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</si>
  <si>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</si>
  <si>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</si>
  <si>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</si>
  <si>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</si>
  <si>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</si>
  <si>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</si>
  <si>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</si>
  <si>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</si>
  <si>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</si>
  <si>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</si>
  <si>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</si>
  <si>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</si>
  <si>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</si>
  <si>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</si>
  <si>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</si>
  <si>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</si>
  <si>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</si>
  <si>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</si>
  <si>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</si>
  <si>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</si>
  <si>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</si>
  <si>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</si>
  <si>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</si>
  <si>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</si>
  <si>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</si>
  <si>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</si>
  <si>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</si>
  <si>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</si>
  <si>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</si>
  <si>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</si>
  <si>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</si>
  <si>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</si>
  <si>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</si>
  <si>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</si>
  <si>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</si>
  <si>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</si>
  <si>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</si>
  <si>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</si>
  <si>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</si>
  <si>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</si>
  <si>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</si>
  <si>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</si>
  <si>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</si>
  <si>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</si>
  <si>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</si>
  <si>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</si>
  <si>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</si>
  <si>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</si>
  <si>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</si>
  <si>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</si>
  <si>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</si>
  <si>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</si>
  <si>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</si>
  <si>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</si>
  <si>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</si>
  <si>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</si>
  <si>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</si>
  <si>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</si>
  <si>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</si>
  <si>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</si>
  <si>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</si>
  <si>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</si>
  <si>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</si>
  <si>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</si>
  <si>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</si>
  <si>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</si>
  <si>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</si>
  <si>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</si>
  <si>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</si>
  <si>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</si>
  <si>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</si>
  <si>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</si>
  <si>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</si>
  <si>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</si>
  <si>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</si>
  <si>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</si>
  <si>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</si>
  <si>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</si>
  <si>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</si>
  <si>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</si>
  <si>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</si>
  <si>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</si>
  <si>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</si>
  <si>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</si>
  <si>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</si>
  <si>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</si>
  <si>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</si>
  <si>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</si>
  <si>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</si>
  <si>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</si>
  <si>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</si>
  <si>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</si>
  <si>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</si>
  <si>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</si>
  <si>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</si>
  <si>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</si>
  <si>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</si>
  <si>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</si>
  <si>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</si>
  <si>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</si>
  <si>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</si>
  <si>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</si>
  <si>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</si>
  <si>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</si>
  <si>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</si>
  <si>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</si>
  <si>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</si>
  <si>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</si>
  <si>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</si>
  <si>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</si>
  <si>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</si>
  <si>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</si>
  <si>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</si>
  <si>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</si>
  <si>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</si>
  <si>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</si>
  <si>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</si>
  <si>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</si>
  <si>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</si>
  <si>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</si>
  <si>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</si>
  <si>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</si>
  <si>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</si>
  <si>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</si>
  <si>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</si>
  <si>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</si>
  <si>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</si>
  <si>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</si>
  <si>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</si>
  <si>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</si>
  <si>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</si>
  <si>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</si>
  <si>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</si>
  <si>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</si>
  <si>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</si>
  <si>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</si>
  <si>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</si>
  <si>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</si>
  <si>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</si>
  <si>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</si>
  <si>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</si>
  <si>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</si>
  <si>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</si>
  <si>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</si>
  <si>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</si>
  <si>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</si>
  <si>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</si>
  <si>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</si>
  <si>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</si>
  <si>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</si>
  <si>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</si>
  <si>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</si>
  <si>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</si>
  <si>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</si>
  <si>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</si>
  <si>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</si>
  <si>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</si>
  <si>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</si>
  <si>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</si>
  <si>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</si>
  <si>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</si>
  <si>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</si>
  <si>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</si>
  <si>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</si>
  <si>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</si>
  <si>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</si>
  <si>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</si>
  <si>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</si>
  <si>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</si>
  <si>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</si>
  <si>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</si>
  <si>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</si>
  <si>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</si>
  <si>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</si>
  <si>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</si>
  <si>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</si>
  <si>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</si>
  <si>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</si>
  <si>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</si>
  <si>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</si>
  <si>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</si>
  <si>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</si>
  <si>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</si>
  <si>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</si>
  <si>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</si>
  <si>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</si>
  <si>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</si>
  <si>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</si>
  <si>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</si>
  <si>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</si>
  <si>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</si>
  <si>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</si>
  <si>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</si>
  <si>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</si>
  <si>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</si>
  <si>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</si>
  <si>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</si>
  <si>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</si>
  <si>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</si>
  <si>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</si>
  <si>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</si>
  <si>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</si>
  <si>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</si>
  <si>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</si>
  <si>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</si>
  <si>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</si>
  <si>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</si>
  <si>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</si>
  <si>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</si>
  <si>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</si>
  <si>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</si>
  <si>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</si>
  <si>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</si>
  <si>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</si>
  <si>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</si>
  <si>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</si>
  <si>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</si>
  <si>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</si>
  <si>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</si>
  <si>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</si>
  <si>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</si>
  <si>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</si>
  <si>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</si>
  <si>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</si>
  <si>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</si>
  <si>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</si>
  <si>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</si>
  <si>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</si>
  <si>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</si>
  <si>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</si>
  <si>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</si>
  <si>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</si>
  <si>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</si>
  <si>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</si>
  <si>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</si>
  <si>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</si>
  <si>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</si>
  <si>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</si>
  <si>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</si>
  <si>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</si>
  <si>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</si>
  <si>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</si>
  <si>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</si>
  <si>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</si>
  <si>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</si>
  <si>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</si>
  <si>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</si>
  <si>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</si>
  <si>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</si>
  <si>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</si>
  <si>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</si>
  <si>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</si>
  <si>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</si>
  <si>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</si>
  <si>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</si>
  <si>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</si>
  <si>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</si>
  <si>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</si>
  <si>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</si>
  <si>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</si>
  <si>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</si>
  <si>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</si>
  <si>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</si>
  <si>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</si>
  <si>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</si>
  <si>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</si>
  <si>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</si>
  <si>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</si>
  <si>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</si>
  <si>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</si>
  <si>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</si>
  <si>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</si>
  <si>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</si>
  <si>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</si>
  <si>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</si>
  <si>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</si>
  <si>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</si>
  <si>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</si>
  <si>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</si>
  <si>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</si>
  <si>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</si>
  <si>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</si>
  <si>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</si>
  <si>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</si>
  <si>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</si>
  <si>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</si>
  <si>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</si>
  <si>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</si>
  <si>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</si>
  <si>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</si>
  <si>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</si>
  <si>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</si>
  <si>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</si>
  <si>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</si>
  <si>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</si>
  <si>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</si>
  <si>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</si>
  <si>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</si>
  <si>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</si>
  <si>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</si>
  <si>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</si>
  <si>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</si>
  <si>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</si>
  <si>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</si>
  <si>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</si>
  <si>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</si>
  <si>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</si>
  <si>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</si>
  <si>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</si>
  <si>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</si>
  <si>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</si>
  <si>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</si>
  <si>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</si>
  <si>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</si>
  <si>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</si>
  <si>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</si>
  <si>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</si>
  <si>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</si>
  <si>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</si>
  <si>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</si>
  <si>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</si>
  <si>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</si>
  <si>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</si>
  <si>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</si>
  <si>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</si>
  <si>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</si>
  <si>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</si>
  <si>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</si>
  <si>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</si>
  <si>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</si>
  <si>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</si>
  <si>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</si>
  <si>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</si>
  <si>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</si>
  <si>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</si>
  <si>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</si>
  <si>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</si>
  <si>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</si>
  <si>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</si>
  <si>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</si>
  <si>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</si>
  <si>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</si>
  <si>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</si>
  <si>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</si>
  <si>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</si>
  <si>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</si>
  <si>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</si>
  <si>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</si>
  <si>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</si>
  <si>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</si>
  <si>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</si>
  <si>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</si>
  <si>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</si>
  <si>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</si>
  <si>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</si>
  <si>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</si>
  <si>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</si>
  <si>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</si>
  <si>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</si>
  <si>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</si>
  <si>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</si>
  <si>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</si>
  <si>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</si>
  <si>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</si>
  <si>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</si>
  <si>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</si>
  <si>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</si>
  <si>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</si>
  <si>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</si>
  <si>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</si>
  <si>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</si>
  <si>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</si>
  <si>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</si>
  <si>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</si>
  <si>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</si>
  <si>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</si>
  <si>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</si>
  <si>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</si>
  <si>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</si>
  <si>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</si>
  <si>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</si>
  <si>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</si>
  <si>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</si>
  <si>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</si>
  <si>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</si>
  <si>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</si>
  <si>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</si>
  <si>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</si>
  <si>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</si>
  <si>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</si>
  <si>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</si>
  <si>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</si>
  <si>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</si>
  <si>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</si>
  <si>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</si>
  <si>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</si>
  <si>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</si>
  <si>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</si>
  <si>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</si>
  <si>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</si>
  <si>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</si>
  <si>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</si>
  <si>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</si>
  <si>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</si>
  <si>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</si>
  <si>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</si>
  <si>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</si>
  <si>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</si>
  <si>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</si>
  <si>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</si>
  <si>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</si>
  <si>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</si>
  <si>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</si>
  <si>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</si>
  <si>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</si>
  <si>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</si>
  <si>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</si>
  <si>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</si>
  <si>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</si>
  <si>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</si>
  <si>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</si>
  <si>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</si>
  <si>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</si>
  <si>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</si>
  <si>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</si>
  <si>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</si>
  <si>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</si>
  <si>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</si>
  <si>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</si>
  <si>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</si>
  <si>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</si>
  <si>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</si>
  <si>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</si>
  <si>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</si>
  <si>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</si>
  <si>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</si>
  <si>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</si>
  <si>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</si>
  <si>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</si>
  <si>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</si>
  <si>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</si>
  <si>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</si>
  <si>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</si>
  <si>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</si>
  <si>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</si>
  <si>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</si>
  <si>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</si>
  <si>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</si>
  <si>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</si>
  <si>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</si>
  <si>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</si>
  <si>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</si>
  <si>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</si>
  <si>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</si>
  <si>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</si>
  <si>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</si>
  <si>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</si>
  <si>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</si>
  <si>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</si>
  <si>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</si>
  <si>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</si>
  <si>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</si>
  <si>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</si>
  <si>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</si>
  <si>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</si>
  <si>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</si>
  <si>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</si>
  <si>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</si>
  <si>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</si>
  <si>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</si>
  <si>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</si>
  <si>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</si>
  <si>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</si>
  <si>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</si>
  <si>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</si>
  <si>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</si>
  <si>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</si>
  <si>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</si>
  <si>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</si>
  <si>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</si>
  <si>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</si>
  <si>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</si>
  <si>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</si>
  <si>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</si>
  <si>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</si>
  <si>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</si>
  <si>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</si>
  <si>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</si>
  <si>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</si>
  <si>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</si>
  <si>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</si>
  <si>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</si>
  <si>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</si>
  <si>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</si>
  <si>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</si>
  <si>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</si>
  <si>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</si>
  <si>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</si>
  <si>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</si>
  <si>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</si>
  <si>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</si>
  <si>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</si>
  <si>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</si>
  <si>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</si>
  <si>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</si>
  <si>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</si>
  <si>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</si>
  <si>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</si>
  <si>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</si>
  <si>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</si>
  <si>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</si>
  <si>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</si>
  <si>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</si>
  <si>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</si>
  <si>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</si>
  <si>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</si>
  <si>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</si>
  <si>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</si>
  <si>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</si>
  <si>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</si>
  <si>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</si>
  <si>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</si>
  <si>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</si>
  <si>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</si>
  <si>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</si>
  <si>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</si>
  <si>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</si>
  <si>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</si>
  <si>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</si>
  <si>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</si>
  <si>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</si>
  <si>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</si>
  <si>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</si>
  <si>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</si>
  <si>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</si>
  <si>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</si>
  <si>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</si>
  <si>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</si>
  <si>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</si>
  <si>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</si>
  <si>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</si>
  <si>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</si>
  <si>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</si>
  <si>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</si>
  <si>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</si>
  <si>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</si>
  <si>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</si>
  <si>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</si>
  <si>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</si>
  <si>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</si>
  <si>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</si>
  <si>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</si>
  <si>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</si>
  <si>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</si>
  <si>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</si>
  <si>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</si>
  <si>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</si>
  <si>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</si>
  <si>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</si>
  <si>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</si>
  <si>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</si>
  <si>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</si>
  <si>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</si>
  <si>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</si>
  <si>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</si>
  <si>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</si>
  <si>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</si>
  <si>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</si>
  <si>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</si>
  <si>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</si>
  <si>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</si>
  <si>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</si>
  <si>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</si>
  <si>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</si>
  <si>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</si>
  <si>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</si>
  <si>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</si>
  <si>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</si>
  <si>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</si>
  <si>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</si>
  <si>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</si>
  <si>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</si>
  <si>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</si>
  <si>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</si>
  <si>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</si>
  <si>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</si>
  <si>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</si>
  <si>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</si>
  <si>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</si>
  <si>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</si>
  <si>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</si>
  <si>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</si>
  <si>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</si>
  <si>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</si>
  <si>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</si>
  <si>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</si>
  <si>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</si>
  <si>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</si>
  <si>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</si>
  <si>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</si>
  <si>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</si>
  <si>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</si>
  <si>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</si>
  <si>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</si>
  <si>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</si>
  <si>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</si>
  <si>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</si>
  <si>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</si>
  <si>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</si>
  <si>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</si>
  <si>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</si>
  <si>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</si>
  <si>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</si>
  <si>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</si>
  <si>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</si>
  <si>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</si>
  <si>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</si>
  <si>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</si>
  <si>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</si>
  <si>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</si>
  <si>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</si>
  <si>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</si>
  <si>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</si>
  <si>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</si>
  <si>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</si>
  <si>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</si>
  <si>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</si>
  <si>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</si>
  <si>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</si>
  <si>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</si>
  <si>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</si>
  <si>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</si>
  <si>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</si>
  <si>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</si>
  <si>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</si>
  <si>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</si>
  <si>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</si>
  <si>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</si>
  <si>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</si>
  <si>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</si>
  <si>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</si>
  <si>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</si>
  <si>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</si>
  <si>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</si>
  <si>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</si>
  <si>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</si>
  <si>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</si>
  <si>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</si>
  <si>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</si>
  <si>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</si>
  <si>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</si>
  <si>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</si>
  <si>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</si>
  <si>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</si>
  <si>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</si>
  <si>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</si>
  <si>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</si>
  <si>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</si>
  <si>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</si>
  <si>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</si>
  <si>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</si>
  <si>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</si>
  <si>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</si>
  <si>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</si>
  <si>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</si>
  <si>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</si>
  <si>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</si>
  <si>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</si>
  <si>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</si>
  <si>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</si>
  <si>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</si>
  <si>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</si>
  <si>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</si>
  <si>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</si>
  <si>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</si>
  <si>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</si>
  <si>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</si>
  <si>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</si>
  <si>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</si>
  <si>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</si>
  <si>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</si>
  <si>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</si>
  <si>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</si>
  <si>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</si>
  <si>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</si>
  <si>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</si>
  <si>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</si>
  <si>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</si>
  <si>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</si>
  <si>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</si>
  <si>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</si>
  <si>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</si>
  <si>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</si>
  <si>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</si>
  <si>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</si>
  <si>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</si>
  <si>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</si>
  <si>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</si>
  <si>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</si>
  <si>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</si>
  <si>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</si>
  <si>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</si>
  <si>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</si>
  <si>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</si>
  <si>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</si>
  <si>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</si>
  <si>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</si>
  <si>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</si>
  <si>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</si>
  <si>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</si>
  <si>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</si>
  <si>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</si>
  <si>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</si>
  <si>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</si>
  <si>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</si>
  <si>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</si>
  <si>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</si>
  <si>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</si>
  <si>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</si>
  <si>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</si>
  <si>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</si>
  <si>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</si>
  <si>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</si>
  <si>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</si>
  <si>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</si>
  <si>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</si>
  <si>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</si>
  <si>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</si>
  <si>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</si>
  <si>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</si>
  <si>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</si>
  <si>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</si>
  <si>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</si>
  <si>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</si>
  <si>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</si>
  <si>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</si>
  <si>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</si>
  <si>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</si>
  <si>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</si>
  <si>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</si>
  <si>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</si>
  <si>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</si>
  <si>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</si>
  <si>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</si>
  <si>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</si>
  <si>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</si>
  <si>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</si>
  <si>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</si>
  <si>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</si>
  <si>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</si>
  <si>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</si>
  <si>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</si>
  <si>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</si>
  <si>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</si>
  <si>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</si>
  <si>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</si>
  <si>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</si>
  <si>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</si>
  <si>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</si>
  <si>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</si>
  <si>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</si>
  <si>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</si>
  <si>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</si>
  <si>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</si>
  <si>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</si>
  <si>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</si>
  <si>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</si>
  <si>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</si>
  <si>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</si>
  <si>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</si>
  <si>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</si>
  <si>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</si>
  <si>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</si>
  <si>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</si>
  <si>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</si>
  <si>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</si>
  <si>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</si>
  <si>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</si>
  <si>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</si>
  <si>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</si>
  <si>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</si>
  <si>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</si>
  <si>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</si>
  <si>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</si>
  <si>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</si>
  <si>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</si>
  <si>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</si>
  <si>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</si>
  <si>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</si>
  <si>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</si>
  <si>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</si>
  <si>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</si>
  <si>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</si>
  <si>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</si>
  <si>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</si>
  <si>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</si>
  <si>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</si>
  <si>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</si>
  <si>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</si>
  <si>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</si>
  <si>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</si>
  <si>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</si>
  <si>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</si>
  <si>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</si>
  <si>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</si>
  <si>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</si>
  <si>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</si>
  <si>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</si>
  <si>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</si>
  <si>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</si>
  <si>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</si>
  <si>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</si>
  <si>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</si>
  <si>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</si>
  <si>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</si>
  <si>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</si>
  <si>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</si>
  <si>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</si>
  <si>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</si>
  <si>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</si>
  <si>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</si>
  <si>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</si>
  <si>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</si>
  <si>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</si>
  <si>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</si>
  <si>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</si>
  <si>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</si>
  <si>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</si>
  <si>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</si>
  <si>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</si>
  <si>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</si>
  <si>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</si>
  <si>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</si>
  <si>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</si>
  <si>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</si>
  <si>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</si>
  <si>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</si>
  <si>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</si>
  <si>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</si>
  <si>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</si>
  <si>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</si>
  <si>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</si>
  <si>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</si>
  <si>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</si>
  <si>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</si>
  <si>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</si>
  <si>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</si>
  <si>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</si>
  <si>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</si>
  <si>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</si>
  <si>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</si>
  <si>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</si>
  <si>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</si>
  <si>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</si>
  <si>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</si>
  <si>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</si>
  <si>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</si>
  <si>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</si>
  <si>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</si>
  <si>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</si>
  <si>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</si>
  <si>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</si>
  <si>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</si>
  <si>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</si>
  <si>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</si>
  <si>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</si>
  <si>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</si>
  <si>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</si>
  <si>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</si>
  <si>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</si>
  <si>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</si>
  <si>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</si>
  <si>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</si>
  <si>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</si>
  <si>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</si>
  <si>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</si>
  <si>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</si>
  <si>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</si>
  <si>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</si>
  <si>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</si>
  <si>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</si>
  <si>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</si>
  <si>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</si>
  <si>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</si>
  <si>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</si>
  <si>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</si>
  <si>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</si>
  <si>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</si>
  <si>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</si>
  <si>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</si>
  <si>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</si>
  <si>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</si>
  <si>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</si>
  <si>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</si>
  <si>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</si>
  <si>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</si>
  <si>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</si>
  <si>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</si>
  <si>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</si>
  <si>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</si>
  <si>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</si>
  <si>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</si>
  <si>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</si>
  <si>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</si>
  <si>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</si>
  <si>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</si>
  <si>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</si>
  <si>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</si>
  <si>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</si>
  <si>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</si>
  <si>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</si>
  <si>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</si>
  <si>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</si>
  <si>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</si>
  <si>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</si>
  <si>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</si>
  <si>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</si>
  <si>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</si>
  <si>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</si>
  <si>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</si>
  <si>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</si>
  <si>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</si>
  <si>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</si>
  <si>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</si>
  <si>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</si>
  <si>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</si>
  <si>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</si>
  <si>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</si>
  <si>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</si>
  <si>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</si>
  <si>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</si>
  <si>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</si>
  <si>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</si>
  <si>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</si>
  <si>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</si>
  <si>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</si>
  <si>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</si>
  <si>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</si>
  <si>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</si>
  <si>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</si>
  <si>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</si>
  <si>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</si>
  <si>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</si>
  <si>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</si>
  <si>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</si>
  <si>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</si>
  <si>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</si>
  <si>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</si>
  <si>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</si>
  <si>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</si>
  <si>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</si>
  <si>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</si>
  <si>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</si>
  <si>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</si>
  <si>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</si>
  <si>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</si>
  <si>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</si>
  <si>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</si>
  <si>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</si>
  <si>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</si>
  <si>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</si>
  <si>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</si>
  <si>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</si>
  <si>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</si>
  <si>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</si>
  <si>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</si>
  <si>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</si>
  <si>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</si>
  <si>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</si>
  <si>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</si>
  <si>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</si>
  <si>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</si>
  <si>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</si>
  <si>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</si>
  <si>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</si>
  <si>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</si>
  <si>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</si>
  <si>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</si>
  <si>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</si>
  <si>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</si>
  <si>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</si>
  <si>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</si>
  <si>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</si>
  <si>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</si>
  <si>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</si>
  <si>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</si>
  <si>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</si>
  <si>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</si>
  <si>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</si>
  <si>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</si>
  <si>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</si>
  <si>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</si>
  <si>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</si>
  <si>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</si>
  <si>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</si>
  <si>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</si>
  <si>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</si>
  <si>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</si>
  <si>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</si>
  <si>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</si>
  <si>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</si>
  <si>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</si>
  <si>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</si>
  <si>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</si>
  <si>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</si>
  <si>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</si>
  <si>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</si>
  <si>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</si>
  <si>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</si>
  <si>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</si>
  <si>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</si>
  <si>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</si>
  <si>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</si>
  <si>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</si>
  <si>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</si>
  <si>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</si>
  <si>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</si>
  <si>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</si>
  <si>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</si>
  <si>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</si>
  <si>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</si>
  <si>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</si>
  <si>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</si>
  <si>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</si>
  <si>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</si>
  <si>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</si>
  <si>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</si>
  <si>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</si>
  <si>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</si>
  <si>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</si>
  <si>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</si>
  <si>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</si>
  <si>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</si>
  <si>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</si>
  <si>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</si>
  <si>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</si>
  <si>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</si>
  <si>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</si>
  <si>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</si>
  <si>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</si>
  <si>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</si>
  <si>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</si>
  <si>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</si>
  <si>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</si>
  <si>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</si>
  <si>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</si>
  <si>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</si>
  <si>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</si>
  <si>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</si>
  <si>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</si>
  <si>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</si>
  <si>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</si>
  <si>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</si>
  <si>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</si>
  <si>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</si>
  <si>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</si>
  <si>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</si>
  <si>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</si>
  <si>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</si>
  <si>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</si>
  <si>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</si>
  <si>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</si>
  <si>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</si>
  <si>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</si>
  <si>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</si>
  <si>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</si>
  <si>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</si>
  <si>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</si>
  <si>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</si>
  <si>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</si>
  <si>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</si>
  <si>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</si>
  <si>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</si>
  <si>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</si>
  <si>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</si>
  <si>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</si>
  <si>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</si>
  <si>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</si>
  <si>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</si>
  <si>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</si>
  <si>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</si>
  <si>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</si>
  <si>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</si>
  <si>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</si>
  <si>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</si>
  <si>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</si>
  <si>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</si>
  <si>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</si>
  <si>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</si>
  <si>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</si>
  <si>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</si>
  <si>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</si>
  <si>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</si>
  <si>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</si>
  <si>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</si>
  <si>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</si>
  <si>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</si>
  <si>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</si>
  <si>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</si>
  <si>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</si>
  <si>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</si>
  <si>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</si>
  <si>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</si>
  <si>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</si>
  <si>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</si>
  <si>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</si>
  <si>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</si>
  <si>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</si>
  <si>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</si>
  <si>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</si>
  <si>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</si>
  <si>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</si>
  <si>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</si>
  <si>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</si>
  <si>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</si>
  <si>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</si>
  <si>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</si>
  <si>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</si>
  <si>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</si>
  <si>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</si>
  <si>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</si>
  <si>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</si>
  <si>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</si>
  <si>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</si>
  <si>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</si>
  <si>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</si>
  <si>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</si>
  <si>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</si>
  <si>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</si>
  <si>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</si>
  <si>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</si>
  <si>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</si>
  <si>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</si>
  <si>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</si>
  <si>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</si>
  <si>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</si>
  <si>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</si>
  <si>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</si>
  <si>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</si>
  <si>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</si>
  <si>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</si>
  <si>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</si>
  <si>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</si>
  <si>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</si>
  <si>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</si>
  <si>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</si>
  <si>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</si>
  <si>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</si>
  <si>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</si>
  <si>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</si>
  <si>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</si>
  <si>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</si>
  <si>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</si>
  <si>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</si>
  <si>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</si>
  <si>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</si>
  <si>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</si>
  <si>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</si>
  <si>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</si>
  <si>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</si>
  <si>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</si>
  <si>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</si>
  <si>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</si>
  <si>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</si>
  <si>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</si>
  <si>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</si>
  <si>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</si>
  <si>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</si>
  <si>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</si>
  <si>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</si>
  <si>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</si>
  <si>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</si>
  <si>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</si>
  <si>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</si>
  <si>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</si>
  <si>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</si>
  <si>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</si>
  <si>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</si>
  <si>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</si>
  <si>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</si>
  <si>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</si>
  <si>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</si>
  <si>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</si>
  <si>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</si>
  <si>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</si>
  <si>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</si>
  <si>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</si>
  <si>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</si>
  <si>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</si>
  <si>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</si>
  <si>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</si>
  <si>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</si>
  <si>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</si>
  <si>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</si>
  <si>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</si>
  <si>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</si>
  <si>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</si>
  <si>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</si>
  <si>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</si>
  <si>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</si>
  <si>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</si>
  <si>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</si>
  <si>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</si>
  <si>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</si>
  <si>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</si>
  <si>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</si>
  <si>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</si>
  <si>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</si>
  <si>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</si>
  <si>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</si>
  <si>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</si>
  <si>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</si>
  <si>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</si>
  <si>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</si>
  <si>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</si>
  <si>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</si>
  <si>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</si>
  <si>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</si>
  <si>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</si>
  <si>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</si>
  <si>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</si>
  <si>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</si>
  <si>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</si>
  <si>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</si>
  <si>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</si>
  <si>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</si>
  <si>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</si>
  <si>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</si>
  <si>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</si>
  <si>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</si>
  <si>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</si>
  <si>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</si>
  <si>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</si>
  <si>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</si>
  <si>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</si>
  <si>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</si>
  <si>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</si>
  <si>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</si>
  <si>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</si>
  <si>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</si>
  <si>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</si>
  <si>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</si>
  <si>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</si>
  <si>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</si>
  <si>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</si>
  <si>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</si>
  <si>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</si>
  <si>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</si>
  <si>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</si>
  <si>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</si>
  <si>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</si>
  <si>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</si>
  <si>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</si>
  <si>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</si>
  <si>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</si>
  <si>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</si>
  <si>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</si>
  <si>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</si>
  <si>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</si>
  <si>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</si>
  <si>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</si>
  <si>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</si>
  <si>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</si>
  <si>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</si>
  <si>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</si>
  <si>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</si>
  <si>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</si>
  <si>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</si>
  <si>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</si>
  <si>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</si>
  <si>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</si>
  <si>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</si>
  <si>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</si>
  <si>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</si>
  <si>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</si>
  <si>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</si>
  <si>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</si>
  <si>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</si>
  <si>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</si>
  <si>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</si>
  <si>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</si>
  <si>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</si>
  <si>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</si>
  <si>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</si>
  <si>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</si>
  <si>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</si>
  <si>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</si>
  <si>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</si>
  <si>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</si>
  <si>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</si>
  <si>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</si>
  <si>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</si>
  <si>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</si>
  <si>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</si>
  <si>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</si>
  <si>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</si>
  <si>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</si>
  <si>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</si>
  <si>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</si>
  <si>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</si>
  <si>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</si>
  <si>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</si>
  <si>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</si>
  <si>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</si>
  <si>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</si>
  <si>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</si>
  <si>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</si>
  <si>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</si>
  <si>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</si>
  <si>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</si>
  <si>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</si>
  <si>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</si>
  <si>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</si>
  <si>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</si>
  <si>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</si>
  <si>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</si>
  <si>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</si>
  <si>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</si>
  <si>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</si>
  <si>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</si>
  <si>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</si>
  <si>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</si>
  <si>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</si>
  <si>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</si>
  <si>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</si>
  <si>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</si>
  <si>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</si>
  <si>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</si>
  <si>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</si>
  <si>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</si>
  <si>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</si>
  <si>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</si>
  <si>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</si>
  <si>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</si>
  <si>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</si>
  <si>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</si>
  <si>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</si>
  <si>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</si>
  <si>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</si>
  <si>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</si>
  <si>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</si>
  <si>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</si>
  <si>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</si>
  <si>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</si>
  <si>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</si>
  <si>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</si>
  <si>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</si>
  <si>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</si>
  <si>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</si>
  <si>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</si>
  <si>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</si>
  <si>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</si>
  <si>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</si>
  <si>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</si>
  <si>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</si>
  <si>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</si>
  <si>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</si>
  <si>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</si>
  <si>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</si>
  <si>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</si>
  <si>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</si>
  <si>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</si>
  <si>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</si>
  <si>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</si>
  <si>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</si>
  <si>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</si>
  <si>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</si>
  <si>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</si>
  <si>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</si>
  <si>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</si>
  <si>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</si>
  <si>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</si>
  <si>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</si>
  <si>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</si>
  <si>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</si>
  <si>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</si>
  <si>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</si>
  <si>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</si>
  <si>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</si>
  <si>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</si>
  <si>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</si>
  <si>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</si>
  <si>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</si>
  <si>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</si>
  <si>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</si>
  <si>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</si>
  <si>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</si>
  <si>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</si>
  <si>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</si>
  <si>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</si>
  <si>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</si>
  <si>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</si>
  <si>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</si>
  <si>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</si>
  <si>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</si>
  <si>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</si>
  <si>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</si>
  <si>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</si>
  <si>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</si>
  <si>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</si>
  <si>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</si>
  <si>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</si>
  <si>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</si>
  <si>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</si>
  <si>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</si>
  <si>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</si>
  <si>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</si>
  <si>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</si>
  <si>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</si>
  <si>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</si>
  <si>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</si>
  <si>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</si>
  <si>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</si>
  <si>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</si>
  <si>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</si>
  <si>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</si>
  <si>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</si>
  <si>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</si>
  <si>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</si>
  <si>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</si>
  <si>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</si>
  <si>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</si>
  <si>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</si>
  <si>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</si>
  <si>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</si>
  <si>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</si>
  <si>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</si>
  <si>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</si>
  <si>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</si>
  <si>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</si>
  <si>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</si>
  <si>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</si>
  <si>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</si>
  <si>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</si>
  <si>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</si>
  <si>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</si>
  <si>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</si>
  <si>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</si>
  <si>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</si>
  <si>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</si>
  <si>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</si>
  <si>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</si>
  <si>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</si>
  <si>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</si>
  <si>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</si>
  <si>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</si>
  <si>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</si>
  <si>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</si>
  <si>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</si>
  <si>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</si>
  <si>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</si>
  <si>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</si>
  <si>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</si>
  <si>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</si>
  <si>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</si>
  <si>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</si>
  <si>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</si>
  <si>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</si>
  <si>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</si>
  <si>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</si>
  <si>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</si>
  <si>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</si>
  <si>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</si>
  <si>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</si>
  <si>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</si>
  <si>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</si>
  <si>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</si>
  <si>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</si>
  <si>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</si>
  <si>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</si>
  <si>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</si>
  <si>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</si>
  <si>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</si>
  <si>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</si>
  <si>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</si>
  <si>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</si>
  <si>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</si>
  <si>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</si>
  <si>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</si>
  <si>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</si>
  <si>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</si>
  <si>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</si>
  <si>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</si>
  <si>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</si>
  <si>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</si>
  <si>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</si>
  <si>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</si>
  <si>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</si>
  <si>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</si>
  <si>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</si>
  <si>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</si>
  <si>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</si>
  <si>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</si>
  <si>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</si>
  <si>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</si>
  <si>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</si>
  <si>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</si>
  <si>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</si>
  <si>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</si>
  <si>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</si>
  <si>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</si>
  <si>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</si>
  <si>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</si>
  <si>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</si>
  <si>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</si>
  <si>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</si>
  <si>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</si>
  <si>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</si>
  <si>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</si>
  <si>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</si>
  <si>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</si>
  <si>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</si>
  <si>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</si>
  <si>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</si>
  <si>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</si>
  <si>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</si>
  <si>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</si>
  <si>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</si>
  <si>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</si>
  <si>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</si>
  <si>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</si>
  <si>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</si>
  <si>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</si>
  <si>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</si>
  <si>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</si>
  <si>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</si>
  <si>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</si>
  <si>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</si>
  <si>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</si>
  <si>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</si>
  <si>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</si>
  <si>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</si>
  <si>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</si>
  <si>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</si>
  <si>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</si>
  <si>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</si>
  <si>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</si>
  <si>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</si>
  <si>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</si>
  <si>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</si>
  <si>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</si>
  <si>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</si>
  <si>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</si>
  <si>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</si>
  <si>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</si>
  <si>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</si>
  <si>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</si>
  <si>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</si>
  <si>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</si>
  <si>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</si>
  <si>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</si>
  <si>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</si>
  <si>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</si>
  <si>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</si>
  <si>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</si>
  <si>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</si>
  <si>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</si>
  <si>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</si>
  <si>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</si>
  <si>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</si>
  <si>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</si>
  <si>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</si>
  <si>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</si>
  <si>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</si>
  <si>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</si>
  <si>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</si>
  <si>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</si>
  <si>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</si>
  <si>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</si>
  <si>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</si>
  <si>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</si>
  <si>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</si>
  <si>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</si>
  <si>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</si>
  <si>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</si>
  <si>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</si>
  <si>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</si>
  <si>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</si>
  <si>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</si>
  <si>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</si>
  <si>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</si>
  <si>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</si>
  <si>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</si>
  <si>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</si>
  <si>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</si>
  <si>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</si>
  <si>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</si>
  <si>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</si>
  <si>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</si>
  <si>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</si>
  <si>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</si>
  <si>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</si>
  <si>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</si>
  <si>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</si>
  <si>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</si>
  <si>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</si>
  <si>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</si>
  <si>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</si>
  <si>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</si>
  <si>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</si>
  <si>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</si>
  <si>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</si>
  <si>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</si>
  <si>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</si>
  <si>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</si>
  <si>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</si>
  <si>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</si>
  <si>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</si>
  <si>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</si>
  <si>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</si>
  <si>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</si>
  <si>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</si>
  <si>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</si>
  <si>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</si>
  <si>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</si>
  <si>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</si>
  <si>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</si>
  <si>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</si>
  <si>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</si>
  <si>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</si>
  <si>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</si>
  <si>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</si>
  <si>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</si>
  <si>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</si>
  <si>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</si>
  <si>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</si>
  <si>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</si>
  <si>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</si>
  <si>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</si>
  <si>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</si>
  <si>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</si>
  <si>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</si>
  <si>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</si>
  <si>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</si>
  <si>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</si>
  <si>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</si>
  <si>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</si>
  <si>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</si>
  <si>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</si>
  <si>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</si>
  <si>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</si>
  <si>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</si>
  <si>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</si>
  <si>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</si>
  <si>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</si>
  <si>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</si>
  <si>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</si>
  <si>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</si>
  <si>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</si>
  <si>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</si>
  <si>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</si>
  <si>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</si>
  <si>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</si>
  <si>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</si>
  <si>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</si>
  <si>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</si>
  <si>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</si>
  <si>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</si>
  <si>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</si>
  <si>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</si>
  <si>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</si>
  <si>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</si>
  <si>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</si>
  <si>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</si>
  <si>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</si>
  <si>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</si>
  <si>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</si>
  <si>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</si>
  <si>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</si>
  <si>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</si>
  <si>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</si>
  <si>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</si>
  <si>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</si>
  <si>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</si>
  <si>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</si>
  <si>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</si>
  <si>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</si>
  <si>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</si>
  <si>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</si>
  <si>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</si>
  <si>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</si>
  <si>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</si>
  <si>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</si>
  <si>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</si>
  <si>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</si>
  <si>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</si>
  <si>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</si>
  <si>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</si>
  <si>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</si>
  <si>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</si>
  <si>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</si>
  <si>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</si>
  <si>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</si>
  <si>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</si>
  <si>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</si>
  <si>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</si>
  <si>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</si>
  <si>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</si>
  <si>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</si>
  <si>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</si>
  <si>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</si>
  <si>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</si>
  <si>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</si>
  <si>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</si>
  <si>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</si>
  <si>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</si>
  <si>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</si>
  <si>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</si>
  <si>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</si>
  <si>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</si>
  <si>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</si>
  <si>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</si>
  <si>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</si>
  <si>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</si>
  <si>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</si>
  <si>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</si>
  <si>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</si>
  <si>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</si>
  <si>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</si>
  <si>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</si>
  <si>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</si>
  <si>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</si>
  <si>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</si>
  <si>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</si>
  <si>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</si>
  <si>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</si>
  <si>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</si>
  <si>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</si>
  <si>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</si>
  <si>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</si>
  <si>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</si>
  <si>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</si>
  <si>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</si>
  <si>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</si>
  <si>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</si>
  <si>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</si>
  <si>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</si>
  <si>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</si>
  <si>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</si>
  <si>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</si>
  <si>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</si>
  <si>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</si>
  <si>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</si>
  <si>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</si>
  <si>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</si>
  <si>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</si>
  <si>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</si>
  <si>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</si>
  <si>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</si>
  <si>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</si>
  <si>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</si>
  <si>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</si>
  <si>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</si>
  <si>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</si>
  <si>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</si>
  <si>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</si>
  <si>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</si>
  <si>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</si>
  <si>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</si>
  <si>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</si>
  <si>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</si>
  <si>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</si>
  <si>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</si>
  <si>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</si>
  <si>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</si>
  <si>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</si>
  <si>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</si>
  <si>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</si>
  <si>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</si>
  <si>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</si>
  <si>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</si>
  <si>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</si>
  <si>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</si>
  <si>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</si>
  <si>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</si>
  <si>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</si>
  <si>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</si>
  <si>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</si>
  <si>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</si>
  <si>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</si>
  <si>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</si>
  <si>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</si>
  <si>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</si>
  <si>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</si>
  <si>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</si>
  <si>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</si>
  <si>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</si>
  <si>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</si>
  <si>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</si>
  <si>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</si>
  <si>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</si>
  <si>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</si>
  <si>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</si>
  <si>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</si>
  <si>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</si>
  <si>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</si>
  <si>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</si>
  <si>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</si>
  <si>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</si>
  <si>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</si>
  <si>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</si>
  <si>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</si>
  <si>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</si>
  <si>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</si>
  <si>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</si>
  <si>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</si>
  <si>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</si>
  <si>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</si>
  <si>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</si>
  <si>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</si>
  <si>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</si>
  <si>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</si>
  <si>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</si>
  <si>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</si>
  <si>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</si>
  <si>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</si>
  <si>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</si>
  <si>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</si>
  <si>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</si>
  <si>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</si>
  <si>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</si>
  <si>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</si>
  <si>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</si>
  <si>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</si>
  <si>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</si>
  <si>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</si>
  <si>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</si>
  <si>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</si>
  <si>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</si>
  <si>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</si>
  <si>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</si>
  <si>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</si>
  <si>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</si>
  <si>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</si>
  <si>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</si>
  <si>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</si>
  <si>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</si>
  <si>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</si>
  <si>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</si>
  <si>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</si>
  <si>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</si>
  <si>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</si>
  <si>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</si>
  <si>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</si>
  <si>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</si>
  <si>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</si>
  <si>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</si>
  <si>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</si>
  <si>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</si>
  <si>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</si>
  <si>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</si>
  <si>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</si>
  <si>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</si>
  <si>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</si>
  <si>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</si>
  <si>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</si>
  <si>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</si>
  <si>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</si>
  <si>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</si>
  <si>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</si>
  <si>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</si>
  <si>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</si>
  <si>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</si>
  <si>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</si>
  <si>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</si>
  <si>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</si>
  <si>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</si>
  <si>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</si>
  <si>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</si>
  <si>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</si>
  <si>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</si>
  <si>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</si>
  <si>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</si>
  <si>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</si>
  <si>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</si>
  <si>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</si>
  <si>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</si>
  <si>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</si>
  <si>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</si>
  <si>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</si>
  <si>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</si>
  <si>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</si>
  <si>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</si>
  <si>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</si>
  <si>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</si>
  <si>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</si>
  <si>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</si>
  <si>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</si>
  <si>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</si>
  <si>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</si>
  <si>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</si>
  <si>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</si>
  <si>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</si>
  <si>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</si>
  <si>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</si>
  <si>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</si>
  <si>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</si>
  <si>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</si>
  <si>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</si>
  <si>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</si>
  <si>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</si>
  <si>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</si>
  <si>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</si>
  <si>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</si>
  <si>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</si>
  <si>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</si>
  <si>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</si>
  <si>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</si>
  <si>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</si>
  <si>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</si>
  <si>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</si>
  <si>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</si>
  <si>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</si>
  <si>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</si>
  <si>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</si>
  <si>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</si>
  <si>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</si>
  <si>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</si>
  <si>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</si>
  <si>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</si>
  <si>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</si>
  <si>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</si>
  <si>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</si>
  <si>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</si>
  <si>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</si>
  <si>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</si>
  <si>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</si>
  <si>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</si>
  <si>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</si>
  <si>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</si>
  <si>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</si>
  <si>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</si>
  <si>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</si>
  <si>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</si>
  <si>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</si>
  <si>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</si>
  <si>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</si>
  <si>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</si>
  <si>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</si>
  <si>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</si>
  <si>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</si>
  <si>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</si>
  <si>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</si>
  <si>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</si>
  <si>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</si>
  <si>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</si>
  <si>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</si>
  <si>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</si>
  <si>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</si>
  <si>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</si>
  <si>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</si>
  <si>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</si>
  <si>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</si>
  <si>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</si>
  <si>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</si>
  <si>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</si>
  <si>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</si>
  <si>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</si>
  <si>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</si>
  <si>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</si>
  <si>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</si>
  <si>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</si>
  <si>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</si>
  <si>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</si>
  <si>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</si>
  <si>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</si>
  <si>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</si>
  <si>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</si>
  <si>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</si>
  <si>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</si>
  <si>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</si>
  <si>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</si>
  <si>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</si>
  <si>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</si>
  <si>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</si>
  <si>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</si>
  <si>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</si>
  <si>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</si>
  <si>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</si>
  <si>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</si>
  <si>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</si>
  <si>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</si>
  <si>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</si>
  <si>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</si>
  <si>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</si>
  <si>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</si>
  <si>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</si>
  <si>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</si>
  <si>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</si>
  <si>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</si>
  <si>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</si>
  <si>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</si>
  <si>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</si>
  <si>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</si>
  <si>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</si>
  <si>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</si>
  <si>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</si>
  <si>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</si>
  <si>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</si>
  <si>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</si>
  <si>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</si>
  <si>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</si>
  <si>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</si>
  <si>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</si>
  <si>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</si>
  <si>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</si>
  <si>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</si>
  <si>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</si>
  <si>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</si>
  <si>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</si>
  <si>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</si>
  <si>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</si>
  <si>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</si>
  <si>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</si>
  <si>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</si>
  <si>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</si>
  <si>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</si>
  <si>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</si>
  <si>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</si>
  <si>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</si>
  <si>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</si>
  <si>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</si>
  <si>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</si>
  <si>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</si>
  <si>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</si>
  <si>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</si>
  <si>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</si>
  <si>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</si>
  <si>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</si>
  <si>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</si>
  <si>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</si>
  <si>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</si>
  <si>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</si>
  <si>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</si>
  <si>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</si>
  <si>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</si>
  <si>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</si>
  <si>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</si>
  <si>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</si>
  <si>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</si>
  <si>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</si>
  <si>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</si>
  <si>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</si>
  <si>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</si>
  <si>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</si>
  <si>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</si>
  <si>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</si>
  <si>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</si>
  <si>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</si>
  <si>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</si>
  <si>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</si>
  <si>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</si>
  <si>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</si>
  <si>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</si>
  <si>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</si>
  <si>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</si>
  <si>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</si>
  <si>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</si>
  <si>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</si>
  <si>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</si>
  <si>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</si>
  <si>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</si>
  <si>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</si>
  <si>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</si>
  <si>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</si>
  <si>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</si>
  <si>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</si>
  <si>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</si>
  <si>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</si>
  <si>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</si>
  <si>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</si>
  <si>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</si>
  <si>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</si>
  <si>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</si>
  <si>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</si>
  <si>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</si>
  <si>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</si>
  <si>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</si>
  <si>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</si>
  <si>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</si>
  <si>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</si>
  <si>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</si>
  <si>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</si>
  <si>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</si>
  <si>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</si>
  <si>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</si>
  <si>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</si>
  <si>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</si>
  <si>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</si>
  <si>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</si>
  <si>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</si>
  <si>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</si>
  <si>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</si>
  <si>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</si>
  <si>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</si>
  <si>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</si>
  <si>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</si>
  <si>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</si>
  <si>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</si>
  <si>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</si>
  <si>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</si>
  <si>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</si>
  <si>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</si>
  <si>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</si>
  <si>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</si>
  <si>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</si>
  <si>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</si>
  <si>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</si>
  <si>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</si>
  <si>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</si>
  <si>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</si>
  <si>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</si>
  <si>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</si>
  <si>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</si>
  <si>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</si>
  <si>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</si>
  <si>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</si>
  <si>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</si>
  <si>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</si>
  <si>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</si>
  <si>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</si>
  <si>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</si>
  <si>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</si>
  <si>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</si>
  <si>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</si>
  <si>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</si>
  <si>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</si>
  <si>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</si>
  <si>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</si>
  <si>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</si>
  <si>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</si>
  <si>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</si>
  <si>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</si>
  <si>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</si>
  <si>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</si>
  <si>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</si>
  <si>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</si>
  <si>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</si>
  <si>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</si>
  <si>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</si>
  <si>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</si>
  <si>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</si>
  <si>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</si>
  <si>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</si>
  <si>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</si>
  <si>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</si>
  <si>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</si>
  <si>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</si>
  <si>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</si>
  <si>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</si>
  <si>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</si>
  <si>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</si>
  <si>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</si>
  <si>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</si>
  <si>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</si>
  <si>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</si>
  <si>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</si>
  <si>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</si>
  <si>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</si>
  <si>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</si>
  <si>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</si>
  <si>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</si>
  <si>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</si>
  <si>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</si>
  <si>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</si>
  <si>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</si>
  <si>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</si>
  <si>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</si>
  <si>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</si>
  <si>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</si>
  <si>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</si>
  <si>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</si>
  <si>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</si>
  <si>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</si>
  <si>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</si>
  <si>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</si>
  <si>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</si>
  <si>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</si>
  <si>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</si>
  <si>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</si>
  <si>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</si>
  <si>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</si>
  <si>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</si>
  <si>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</si>
  <si>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</si>
  <si>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</si>
  <si>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</si>
  <si>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</si>
  <si>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</si>
  <si>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</si>
  <si>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</si>
  <si>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</si>
  <si>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</si>
  <si>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</si>
  <si>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</si>
  <si>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</si>
  <si>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</si>
  <si>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</si>
  <si>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</si>
  <si>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</si>
  <si>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</si>
  <si>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</si>
  <si>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</si>
  <si>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</si>
  <si>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</si>
  <si>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</si>
  <si>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</si>
  <si>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</si>
  <si>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</si>
  <si>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</si>
  <si>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</si>
  <si>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</si>
  <si>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</si>
  <si>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</si>
  <si>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</si>
  <si>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</si>
  <si>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</si>
  <si>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</si>
  <si>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</si>
  <si>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</si>
  <si>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</si>
  <si>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</si>
  <si>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</si>
  <si>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</si>
  <si>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</si>
  <si>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</si>
  <si>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</si>
  <si>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</si>
  <si>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</si>
  <si>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</si>
  <si>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</si>
  <si>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</si>
  <si>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</si>
  <si>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</si>
  <si>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</si>
  <si>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</si>
  <si>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</si>
  <si>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</si>
  <si>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</si>
  <si>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</si>
  <si>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</si>
  <si>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</si>
  <si>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</si>
  <si>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</si>
  <si>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</si>
  <si>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</si>
  <si>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</si>
  <si>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</si>
  <si>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</si>
  <si>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</si>
  <si>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</si>
  <si>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</si>
  <si>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</si>
  <si>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</si>
  <si>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</si>
  <si>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</si>
  <si>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</si>
  <si>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</si>
  <si>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</si>
  <si>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</si>
  <si>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</si>
  <si>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</si>
  <si>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</si>
  <si>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</si>
  <si>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</si>
  <si>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</si>
  <si>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</si>
  <si>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</si>
  <si>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</si>
  <si>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</si>
  <si>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</si>
  <si>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</si>
  <si>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</si>
  <si>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</si>
  <si>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</si>
  <si>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</si>
  <si>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</si>
  <si>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</si>
  <si>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</si>
  <si>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</si>
  <si>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</si>
  <si>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</si>
  <si>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</si>
  <si>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</si>
  <si>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</si>
  <si>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</si>
  <si>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</si>
  <si>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</si>
  <si>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</si>
  <si>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</si>
  <si>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</si>
  <si>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</si>
  <si>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</si>
  <si>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</si>
  <si>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</si>
  <si>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</si>
  <si>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</si>
  <si>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</si>
  <si>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</si>
  <si>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</si>
  <si>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</si>
  <si>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</si>
  <si>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</si>
  <si>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</si>
  <si>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</si>
  <si>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</si>
  <si>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</si>
  <si>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</si>
  <si>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</si>
  <si>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</si>
  <si>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</si>
  <si>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</si>
  <si>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</si>
  <si>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</si>
  <si>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</si>
  <si>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</si>
  <si>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</si>
  <si>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</si>
  <si>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</si>
  <si>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</si>
  <si>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</si>
  <si>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</si>
  <si>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</si>
  <si>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</si>
  <si>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</si>
  <si>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</si>
  <si>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</si>
  <si>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</si>
  <si>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</si>
  <si>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</si>
  <si>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</si>
  <si>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</si>
  <si>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</si>
  <si>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</si>
  <si>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</si>
  <si>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</si>
  <si>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</si>
  <si>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</si>
  <si>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</si>
  <si>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</si>
  <si>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</si>
  <si>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</si>
  <si>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</si>
  <si>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</si>
  <si>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</si>
  <si>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</si>
  <si>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</si>
  <si>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</si>
  <si>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</si>
  <si>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</si>
  <si>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</si>
  <si>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</si>
  <si>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</si>
  <si>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</si>
  <si>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</si>
  <si>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</si>
  <si>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</si>
  <si>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</si>
  <si>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</si>
  <si>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</si>
  <si>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</si>
  <si>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</si>
  <si>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</si>
  <si>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</si>
  <si>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</si>
  <si>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</si>
  <si>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</si>
  <si>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</si>
  <si>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</si>
  <si>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</si>
  <si>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</si>
  <si>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</si>
  <si>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</si>
  <si>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</si>
  <si>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</si>
  <si>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</si>
  <si>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</si>
  <si>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</si>
  <si>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</si>
  <si>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</si>
  <si>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</si>
  <si>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</si>
  <si>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</si>
  <si>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</si>
  <si>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</si>
  <si>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</si>
  <si>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</si>
  <si>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</si>
  <si>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</si>
  <si>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</si>
  <si>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</si>
  <si>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</si>
  <si>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</si>
  <si>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</si>
  <si>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</si>
  <si>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</si>
  <si>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</si>
  <si>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</si>
  <si>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</si>
  <si>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</si>
  <si>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</si>
  <si>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</si>
  <si>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</si>
  <si>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</si>
  <si>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</si>
  <si>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</si>
  <si>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</si>
  <si>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</si>
  <si>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</si>
  <si>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</si>
  <si>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</si>
  <si>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</si>
  <si>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</si>
  <si>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</si>
  <si>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</si>
  <si>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</si>
  <si>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</si>
  <si>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</si>
  <si>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</si>
  <si>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</si>
  <si>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</si>
  <si>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</si>
  <si>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</si>
  <si>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</si>
  <si>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</si>
  <si>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</si>
  <si>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</si>
  <si>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</si>
  <si>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</si>
  <si>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</si>
  <si>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</si>
  <si>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</si>
  <si>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</si>
  <si>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</si>
  <si>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</si>
  <si>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</si>
  <si>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</si>
  <si>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</si>
  <si>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</si>
  <si>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</si>
  <si>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</si>
  <si>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</si>
  <si>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</si>
  <si>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</si>
  <si>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</si>
  <si>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</si>
  <si>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</si>
  <si>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</si>
  <si>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</si>
  <si>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</si>
  <si>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</si>
  <si>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</si>
  <si>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</si>
  <si>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</si>
  <si>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</si>
  <si>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</si>
  <si>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</si>
  <si>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</si>
  <si>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</si>
  <si>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</si>
  <si>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</si>
  <si>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</si>
  <si>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</si>
  <si>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</si>
  <si>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</si>
  <si>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</si>
  <si>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</si>
  <si>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</si>
  <si>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</si>
  <si>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</si>
  <si>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</si>
  <si>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</si>
  <si>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</si>
  <si>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</si>
  <si>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</si>
  <si>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</si>
  <si>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</si>
  <si>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</si>
  <si>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</si>
  <si>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</si>
  <si>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</si>
  <si>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</si>
  <si>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</si>
  <si>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</si>
  <si>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</si>
  <si>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</si>
  <si>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</si>
  <si>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</si>
  <si>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</si>
  <si>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</si>
  <si>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</si>
  <si>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</si>
  <si>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</si>
  <si>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</si>
  <si>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</si>
  <si>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</si>
  <si>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</si>
  <si>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</si>
  <si>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</si>
  <si>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</si>
  <si>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</si>
  <si>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</si>
  <si>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</si>
  <si>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</si>
  <si>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</si>
  <si>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</si>
  <si>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</si>
  <si>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</si>
  <si>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</si>
  <si>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</si>
  <si>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</si>
  <si>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</si>
  <si>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</si>
  <si>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</si>
  <si>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</si>
  <si>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</si>
  <si>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</si>
  <si>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</si>
  <si>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</si>
  <si>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</si>
  <si>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</si>
  <si>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</si>
  <si>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</si>
  <si>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</si>
  <si>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</si>
  <si>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</si>
  <si>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</si>
  <si>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</si>
  <si>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</si>
  <si>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</si>
  <si>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</si>
  <si>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</si>
  <si>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</si>
  <si>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</si>
  <si>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</si>
  <si>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</si>
  <si>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</si>
  <si>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</si>
  <si>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</si>
  <si>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</si>
  <si>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</si>
  <si>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</si>
  <si>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</si>
  <si>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</si>
  <si>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</si>
  <si>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</si>
  <si>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</si>
  <si>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</si>
  <si>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</si>
  <si>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</si>
  <si>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</si>
  <si>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</si>
  <si>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</si>
  <si>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</si>
  <si>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</si>
  <si>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</si>
  <si>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</si>
  <si>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</si>
  <si>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</si>
  <si>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</si>
  <si>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</si>
  <si>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</si>
  <si>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</si>
  <si>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</si>
  <si>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</si>
  <si>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</si>
  <si>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</si>
  <si>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</si>
  <si>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</si>
  <si>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</si>
  <si>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</si>
  <si>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</si>
  <si>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</si>
  <si>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</si>
  <si>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</si>
  <si>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</si>
  <si>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</si>
  <si>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</si>
  <si>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</si>
  <si>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</si>
  <si>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</si>
  <si>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</si>
  <si>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</si>
  <si>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</si>
  <si>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</si>
  <si>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</si>
  <si>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</si>
  <si>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</si>
  <si>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</si>
  <si>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</si>
  <si>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</si>
  <si>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</si>
  <si>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</si>
  <si>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</si>
  <si>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</si>
  <si>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</si>
  <si>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</si>
  <si>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</si>
  <si>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</si>
  <si>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</si>
  <si>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</si>
  <si>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</si>
  <si>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</si>
  <si>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</si>
  <si>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</si>
  <si>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</si>
  <si>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</si>
  <si>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</si>
  <si>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</si>
  <si>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</si>
  <si>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</si>
  <si>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</si>
  <si>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</si>
  <si>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</si>
  <si>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</si>
  <si>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</si>
  <si>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</si>
  <si>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</si>
  <si>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</si>
  <si>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</si>
  <si>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</si>
  <si>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</si>
  <si>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</si>
  <si>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</si>
  <si>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</si>
  <si>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</si>
  <si>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</si>
  <si>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</si>
  <si>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</si>
  <si>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</si>
  <si>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</si>
  <si>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</si>
  <si>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</si>
  <si>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</si>
  <si>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</si>
  <si>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</si>
  <si>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</si>
  <si>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</si>
  <si>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</si>
  <si>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</si>
  <si>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</si>
  <si>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</si>
  <si>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</si>
  <si>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</si>
  <si>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</si>
  <si>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</si>
  <si>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</si>
  <si>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</si>
  <si>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</si>
  <si>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</si>
  <si>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</si>
  <si>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</si>
  <si>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</si>
  <si>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</si>
  <si>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</si>
  <si>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</si>
  <si>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</si>
  <si>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</si>
  <si>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</si>
  <si>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</si>
  <si>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</si>
  <si>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</si>
  <si>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</si>
  <si>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</si>
  <si>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</si>
  <si>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</si>
  <si>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</si>
  <si>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</si>
  <si>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</si>
  <si>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</si>
  <si>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</si>
  <si>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</si>
  <si>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</si>
  <si>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</si>
  <si>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</si>
  <si>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</si>
  <si>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</si>
  <si>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</si>
  <si>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</si>
  <si>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</si>
  <si>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</si>
  <si>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</si>
  <si>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</si>
  <si>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</si>
  <si>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</si>
  <si>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</si>
  <si>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</si>
  <si>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</si>
  <si>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</si>
  <si>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</si>
  <si>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</si>
  <si>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</si>
  <si>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</si>
  <si>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</si>
  <si>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</si>
  <si>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</si>
  <si>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</si>
  <si>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</si>
  <si>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</si>
  <si>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</si>
  <si>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</si>
  <si>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</si>
  <si>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</si>
  <si>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</si>
  <si>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</si>
  <si>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</si>
  <si>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</si>
  <si>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</si>
  <si>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</si>
  <si>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</si>
  <si>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</si>
  <si>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</si>
  <si>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</si>
  <si>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</si>
  <si>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</si>
  <si>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</si>
  <si>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</si>
  <si>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</si>
  <si>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</si>
  <si>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</si>
  <si>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</si>
  <si>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</si>
  <si>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</si>
  <si>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</si>
  <si>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</si>
  <si>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</si>
  <si>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</si>
  <si>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</si>
  <si>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</si>
  <si>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</si>
  <si>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</si>
  <si>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</si>
  <si>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</si>
  <si>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</si>
  <si>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</si>
  <si>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</si>
  <si>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</si>
  <si>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</si>
  <si>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</si>
  <si>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</si>
  <si>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</si>
  <si>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</si>
  <si>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</si>
  <si>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</si>
  <si>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</si>
  <si>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</si>
  <si>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</si>
  <si>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</si>
  <si>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</si>
  <si>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</si>
  <si>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</si>
  <si>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</si>
  <si>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</si>
  <si>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</si>
  <si>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</si>
  <si>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</si>
  <si>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</si>
  <si>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</si>
  <si>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</si>
  <si>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</si>
  <si>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</si>
  <si>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</si>
  <si>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</si>
  <si>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</si>
  <si>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</si>
  <si>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</si>
  <si>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</si>
  <si>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</si>
  <si>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</si>
  <si>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</si>
  <si>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</si>
  <si>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</si>
  <si>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</si>
  <si>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</si>
  <si>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</si>
  <si>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</si>
  <si>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</si>
  <si>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</si>
  <si>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</si>
  <si>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</si>
  <si>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</si>
  <si>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</si>
  <si>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</si>
  <si>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</si>
  <si>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</si>
  <si>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</si>
  <si>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</si>
  <si>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</si>
  <si>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</si>
  <si>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</si>
  <si>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</si>
  <si>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</si>
  <si>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</si>
  <si>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</si>
  <si>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</si>
  <si>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</si>
  <si>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</si>
  <si>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</si>
  <si>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</si>
  <si>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</si>
  <si>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</si>
  <si>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</si>
  <si>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</si>
  <si>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</si>
  <si>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</si>
  <si>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</si>
  <si>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</si>
  <si>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</si>
  <si>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</si>
  <si>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</si>
  <si>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</si>
  <si>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</si>
  <si>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</si>
  <si>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</si>
  <si>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</si>
  <si>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</si>
  <si>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</si>
  <si>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</si>
  <si>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</si>
  <si>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</si>
  <si>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</si>
  <si>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</si>
  <si>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</si>
  <si>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</si>
  <si>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</si>
  <si>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</si>
  <si>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</si>
  <si>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</si>
  <si>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</si>
  <si>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</si>
  <si>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</si>
  <si>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</si>
  <si>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</si>
  <si>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</si>
  <si>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</si>
  <si>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</si>
  <si>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</si>
  <si>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</si>
  <si>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</si>
  <si>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</si>
  <si>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</si>
  <si>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</si>
  <si>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</si>
  <si>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</si>
  <si>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</si>
  <si>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</si>
  <si>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</si>
  <si>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</si>
  <si>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</si>
  <si>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</si>
  <si>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</si>
  <si>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</si>
  <si>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</si>
  <si>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</si>
  <si>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</si>
  <si>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</si>
  <si>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</si>
  <si>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</si>
  <si>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</si>
  <si>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</si>
  <si>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</si>
  <si>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</si>
  <si>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</si>
  <si>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</si>
  <si>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</si>
  <si>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</si>
  <si>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</si>
  <si>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</si>
  <si>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</si>
  <si>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</si>
  <si>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</si>
  <si>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</si>
  <si>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</si>
  <si>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</si>
  <si>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</si>
  <si>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</si>
  <si>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</si>
  <si>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</si>
  <si>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</si>
  <si>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</si>
  <si>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</si>
  <si>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</si>
  <si>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</si>
  <si>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</si>
  <si>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</si>
  <si>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</si>
  <si>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</si>
  <si>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</si>
  <si>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</si>
  <si>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</si>
  <si>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</si>
  <si>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</si>
  <si>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</si>
  <si>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</si>
  <si>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</si>
  <si>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</si>
  <si>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</si>
  <si>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</si>
  <si>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</si>
  <si>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</si>
  <si>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</si>
  <si>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</si>
  <si>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</si>
  <si>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</si>
  <si>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</si>
  <si>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</si>
  <si>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</si>
  <si>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</si>
  <si>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</si>
  <si>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</si>
  <si>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</si>
  <si>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</si>
  <si>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</si>
  <si>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</si>
  <si>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</si>
  <si>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</si>
  <si>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</si>
  <si>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</si>
  <si>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</si>
  <si>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</si>
  <si>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</si>
  <si>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</si>
  <si>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</si>
  <si>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</si>
  <si>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</si>
  <si>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</si>
  <si>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</si>
  <si>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</si>
  <si>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</si>
  <si>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</si>
  <si>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</si>
  <si>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</si>
  <si>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</si>
  <si>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</si>
  <si>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</si>
  <si>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</si>
  <si>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</si>
  <si>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</si>
  <si>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</si>
  <si>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</si>
  <si>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</si>
  <si>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</si>
  <si>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</si>
  <si>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</si>
  <si>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</si>
  <si>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</si>
  <si>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</si>
  <si>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</si>
  <si>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</si>
  <si>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</si>
  <si>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</si>
  <si>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</si>
  <si>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</si>
  <si>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</si>
  <si>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</si>
  <si>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</si>
  <si>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</si>
  <si>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</si>
  <si>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</si>
  <si>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</si>
  <si>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</si>
  <si>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</si>
  <si>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</si>
  <si>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</si>
  <si>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</si>
  <si>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</si>
  <si>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</si>
  <si>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</si>
  <si>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</si>
  <si>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</si>
  <si>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</si>
  <si>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</si>
  <si>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</si>
  <si>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</si>
  <si>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</si>
  <si>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</si>
  <si>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</si>
  <si>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</si>
  <si>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</si>
  <si>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</si>
  <si>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</si>
  <si>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</si>
  <si>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</si>
  <si>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</si>
  <si>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</si>
  <si>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</si>
  <si>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</si>
  <si>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</si>
  <si>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</si>
  <si>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</si>
  <si>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</si>
  <si>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</si>
  <si>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</si>
  <si>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</si>
  <si>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</si>
  <si>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</si>
  <si>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</si>
  <si>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</si>
  <si>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</si>
  <si>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</si>
  <si>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</si>
  <si>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</si>
  <si>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</si>
  <si>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</si>
  <si>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</si>
  <si>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</si>
  <si>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</si>
  <si>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</si>
  <si>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</si>
  <si>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</si>
  <si>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</si>
  <si>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</si>
  <si>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</si>
  <si>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</si>
  <si>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</si>
  <si>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</si>
  <si>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</si>
  <si>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</si>
  <si>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</si>
  <si>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</si>
  <si>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</si>
  <si>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</si>
  <si>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</si>
  <si>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</si>
  <si>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</si>
  <si>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</si>
  <si>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</si>
  <si>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</si>
  <si>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</si>
  <si>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</si>
  <si>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</si>
  <si>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</si>
  <si>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</si>
  <si>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</si>
  <si>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</si>
  <si>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</si>
  <si>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</si>
  <si>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</si>
  <si>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</si>
  <si>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</si>
  <si>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</si>
  <si>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</si>
  <si>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</si>
  <si>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</si>
  <si>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</si>
  <si>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</si>
  <si>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</si>
  <si>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</si>
  <si>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</si>
  <si>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</si>
  <si>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</si>
  <si>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</si>
  <si>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</si>
  <si>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</si>
  <si>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</si>
  <si>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</si>
  <si>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</si>
  <si>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</si>
  <si>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</si>
  <si>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</si>
  <si>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</si>
  <si>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</si>
  <si>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</si>
  <si>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</si>
  <si>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</si>
  <si>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</si>
  <si>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</si>
  <si>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</si>
  <si>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</si>
  <si>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</si>
  <si>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</si>
  <si>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</si>
  <si>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</si>
  <si>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</si>
  <si>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</si>
  <si>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</si>
  <si>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</si>
  <si>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</si>
  <si>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</si>
  <si>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</si>
  <si>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</si>
  <si>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</si>
  <si>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</si>
  <si>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</si>
  <si>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</si>
  <si>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</si>
  <si>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</si>
  <si>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</si>
  <si>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</si>
  <si>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</si>
  <si>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</si>
  <si>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</si>
  <si>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</si>
  <si>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</si>
  <si>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</si>
  <si>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</si>
  <si>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</si>
  <si>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</si>
  <si>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</si>
  <si>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</si>
  <si>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</si>
  <si>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</si>
  <si>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</si>
  <si>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</si>
  <si>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</si>
  <si>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</si>
  <si>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</si>
  <si>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</si>
  <si>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</si>
  <si>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</si>
  <si>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</si>
  <si>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</si>
  <si>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</si>
  <si>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</si>
  <si>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</si>
  <si>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</si>
  <si>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</si>
  <si>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</si>
  <si>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</si>
  <si>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</si>
  <si>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</si>
  <si>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</si>
  <si>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</si>
  <si>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</si>
  <si>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</si>
  <si>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</si>
  <si>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</si>
  <si>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</si>
  <si>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</si>
  <si>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</si>
  <si>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</si>
  <si>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</si>
  <si>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</si>
  <si>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</si>
  <si>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</si>
  <si>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</si>
  <si>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</si>
  <si>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</si>
  <si>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</si>
  <si>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</si>
  <si>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</si>
  <si>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</si>
  <si>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</si>
  <si>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</si>
  <si>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</si>
  <si>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</si>
  <si>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</si>
  <si>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</si>
  <si>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</si>
  <si>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</si>
  <si>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</si>
  <si>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</si>
  <si>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</si>
  <si>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</si>
  <si>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</si>
  <si>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</si>
  <si>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</si>
  <si>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</si>
  <si>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</si>
  <si>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</si>
  <si>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</si>
  <si>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</si>
  <si>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</si>
  <si>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</si>
  <si>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</si>
  <si>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</si>
  <si>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</si>
  <si>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</si>
  <si>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</si>
  <si>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</si>
  <si>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</si>
  <si>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</si>
  <si>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</si>
  <si>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</si>
  <si>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</si>
  <si>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</si>
  <si>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</si>
  <si>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</si>
  <si>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</si>
  <si>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</si>
  <si>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</si>
  <si>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</si>
  <si>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</si>
  <si>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</si>
  <si>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</si>
  <si>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</si>
  <si>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</si>
  <si>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</si>
  <si>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</si>
  <si>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</si>
  <si>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</si>
  <si>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</si>
  <si>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</si>
  <si>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</si>
  <si>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</si>
  <si>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</si>
  <si>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</si>
  <si>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</si>
  <si>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</si>
  <si>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</si>
  <si>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</si>
  <si>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</si>
  <si>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</si>
  <si>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</si>
  <si>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</si>
  <si>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</si>
  <si>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</si>
  <si>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</si>
  <si>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</si>
  <si>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</si>
  <si>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</si>
  <si>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</si>
  <si>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</si>
  <si>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</si>
  <si>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</si>
  <si>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</si>
  <si>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</si>
  <si>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</si>
  <si>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</si>
  <si>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</si>
  <si>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</si>
  <si>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</si>
  <si>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</si>
  <si>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</si>
  <si>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</si>
  <si>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</si>
  <si>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</si>
  <si>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</si>
  <si>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</si>
  <si>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</si>
  <si>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</si>
  <si>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</si>
  <si>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</si>
  <si>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</si>
  <si>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</si>
  <si>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</si>
  <si>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</si>
  <si>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</si>
  <si>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</si>
  <si>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</si>
  <si>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</si>
  <si>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</si>
  <si>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</si>
  <si>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</si>
  <si>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</si>
  <si>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</si>
  <si>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</si>
  <si>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</si>
  <si>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</si>
  <si>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</si>
  <si>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</si>
  <si>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</si>
  <si>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</si>
  <si>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</si>
  <si>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</si>
  <si>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</si>
  <si>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</si>
  <si>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</si>
  <si>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</si>
  <si>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</si>
  <si>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</si>
  <si>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</si>
  <si>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</si>
  <si>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</si>
  <si>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</si>
  <si>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</si>
  <si>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</si>
  <si>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</si>
  <si>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</si>
  <si>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</si>
  <si>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</si>
  <si>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</si>
  <si>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</si>
  <si>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</si>
  <si>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</si>
  <si>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</si>
  <si>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</si>
  <si>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</si>
  <si>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</si>
  <si>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</si>
  <si>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</si>
  <si>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</si>
  <si>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</si>
  <si>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</si>
  <si>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</si>
  <si>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</si>
  <si>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</si>
  <si>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</si>
  <si>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</si>
  <si>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</si>
  <si>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</si>
  <si>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</si>
  <si>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</si>
  <si>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</si>
  <si>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</si>
  <si>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</si>
  <si>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</si>
  <si>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</si>
  <si>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</si>
  <si>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</si>
  <si>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</si>
  <si>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</si>
  <si>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</si>
  <si>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</si>
  <si>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</si>
  <si>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</si>
  <si>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</si>
  <si>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</si>
  <si>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</si>
  <si>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</si>
  <si>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</si>
  <si>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</si>
  <si>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</si>
  <si>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</si>
  <si>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</si>
  <si>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</si>
  <si>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</si>
  <si>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</si>
  <si>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</si>
  <si>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</si>
  <si>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</si>
  <si>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</si>
  <si>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</si>
  <si>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</si>
  <si>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</si>
  <si>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</si>
  <si>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</si>
  <si>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</si>
  <si>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</si>
  <si>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</si>
  <si>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</si>
  <si>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</si>
  <si>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</si>
  <si>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</si>
  <si>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</si>
  <si>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</si>
  <si>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</si>
  <si>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</si>
  <si>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</si>
  <si>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</si>
  <si>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</si>
  <si>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</si>
  <si>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</si>
  <si>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</si>
  <si>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</si>
  <si>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</si>
  <si>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</si>
  <si>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</si>
  <si>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</si>
  <si>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</si>
  <si>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</si>
  <si>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</si>
  <si>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</si>
  <si>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</si>
  <si>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</si>
  <si>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</si>
  <si>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</si>
  <si>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</si>
  <si>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</si>
  <si>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</si>
  <si>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</si>
  <si>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</si>
  <si>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</si>
  <si>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</si>
  <si>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</si>
  <si>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</si>
  <si>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</si>
  <si>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</si>
  <si>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</si>
  <si>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</si>
  <si>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</si>
  <si>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</si>
  <si>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</si>
  <si>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</si>
  <si>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</si>
  <si>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</si>
  <si>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</si>
  <si>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</si>
  <si>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</si>
  <si>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</si>
  <si>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</si>
  <si>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</si>
  <si>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</si>
  <si>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</si>
  <si>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</si>
  <si>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</si>
  <si>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</si>
  <si>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</si>
  <si>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</si>
  <si>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</si>
  <si>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</si>
  <si>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</si>
  <si>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</si>
  <si>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</si>
  <si>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</si>
  <si>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</si>
  <si>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</si>
  <si>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</si>
  <si>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</si>
  <si>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</si>
  <si>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</si>
  <si>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</si>
  <si>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</si>
  <si>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</si>
  <si>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</si>
  <si>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</si>
  <si>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</si>
  <si>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</si>
  <si>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</si>
  <si>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</si>
  <si>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</si>
  <si>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</si>
  <si>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</si>
  <si>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</si>
  <si>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</si>
  <si>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</si>
  <si>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</si>
  <si>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</si>
  <si>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</si>
  <si>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</si>
  <si>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</si>
  <si>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</si>
  <si>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</si>
  <si>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</si>
  <si>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</si>
  <si>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</si>
  <si>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</si>
  <si>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</si>
  <si>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</si>
  <si>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</si>
  <si>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</si>
  <si>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</si>
  <si>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</si>
  <si>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</si>
  <si>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</si>
  <si>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</si>
  <si>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</si>
  <si>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</si>
  <si>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</si>
  <si>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</si>
  <si>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</si>
  <si>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</si>
  <si>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</si>
  <si>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</si>
  <si>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</si>
  <si>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</si>
  <si>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</si>
  <si>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</si>
  <si>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</si>
  <si>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</si>
  <si>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</si>
  <si>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</si>
  <si>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</si>
  <si>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</si>
  <si>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</si>
  <si>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</si>
  <si>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</si>
  <si>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</si>
  <si>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</si>
  <si>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</si>
  <si>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</si>
  <si>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</si>
  <si>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</si>
  <si>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</si>
  <si>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</si>
  <si>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</si>
  <si>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</si>
  <si>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</si>
  <si>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</si>
  <si>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</si>
  <si>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</si>
  <si>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</si>
  <si>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</si>
  <si>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</si>
  <si>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</si>
  <si>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</si>
  <si>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</si>
  <si>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</si>
  <si>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</si>
  <si>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</si>
  <si>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</si>
  <si>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</si>
  <si>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</si>
  <si>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</si>
  <si>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</si>
  <si>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</si>
  <si>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</si>
  <si>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</si>
  <si>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</si>
  <si>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</si>
  <si>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</si>
  <si>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</si>
  <si>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</si>
  <si>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</si>
  <si>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</si>
  <si>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</si>
  <si>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</si>
  <si>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</si>
  <si>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</si>
  <si>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</si>
  <si>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</si>
  <si>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</si>
  <si>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</si>
  <si>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</si>
  <si>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</si>
  <si>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</si>
  <si>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</si>
  <si>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</si>
  <si>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</si>
  <si>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</si>
  <si>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</si>
  <si>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</si>
  <si>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</si>
  <si>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</si>
  <si>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</si>
  <si>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</si>
  <si>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</si>
  <si>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</si>
  <si>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</si>
  <si>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</si>
  <si>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</si>
  <si>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</si>
  <si>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</si>
  <si>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</si>
  <si>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</si>
  <si>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</si>
  <si>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</si>
  <si>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</si>
  <si>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</si>
  <si>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</si>
  <si>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</si>
  <si>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</si>
  <si>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</si>
  <si>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</si>
  <si>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</si>
  <si>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</si>
  <si>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</si>
  <si>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</si>
  <si>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</si>
  <si>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</si>
  <si>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</si>
  <si>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</si>
  <si>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</si>
  <si>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</si>
  <si>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</si>
  <si>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</si>
  <si>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</si>
  <si>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</si>
  <si>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</si>
  <si>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</si>
  <si>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</si>
  <si>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</si>
  <si>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</si>
  <si>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</si>
  <si>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</si>
  <si>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</si>
  <si>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</si>
  <si>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</si>
  <si>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</si>
  <si>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</si>
  <si>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</si>
  <si>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</si>
  <si>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</si>
  <si>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</si>
  <si>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</si>
  <si>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</si>
  <si>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</si>
  <si>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</si>
  <si>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</si>
  <si>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</si>
  <si>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</si>
  <si>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</si>
  <si>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</si>
  <si>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</si>
  <si>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</si>
  <si>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</si>
  <si>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</si>
  <si>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</si>
  <si>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</si>
  <si>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</si>
  <si>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</si>
  <si>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</si>
  <si>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</si>
  <si>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</si>
  <si>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</si>
  <si>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</si>
  <si>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</si>
  <si>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</si>
  <si>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</si>
  <si>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</si>
  <si>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</si>
  <si>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</si>
  <si>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</si>
  <si>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</si>
  <si>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</si>
  <si>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</si>
  <si>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</si>
  <si>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</si>
  <si>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</si>
  <si>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</si>
  <si>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</si>
  <si>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</si>
  <si>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</si>
  <si>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</si>
  <si>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</si>
  <si>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</si>
  <si>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</si>
  <si>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</si>
  <si>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</si>
  <si>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</si>
  <si>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</si>
  <si>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</si>
  <si>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</si>
  <si>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</si>
  <si>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</si>
  <si>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</si>
  <si>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</si>
  <si>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</si>
  <si>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</si>
  <si>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</si>
  <si>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</si>
  <si>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</si>
  <si>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</si>
  <si>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</si>
  <si>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</si>
  <si>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</si>
  <si>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</si>
  <si>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</si>
  <si>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</si>
  <si>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</si>
  <si>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</si>
  <si>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</si>
  <si>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</si>
  <si>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</si>
  <si>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</si>
  <si>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</si>
  <si>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</si>
  <si>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</si>
  <si>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</si>
  <si>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</si>
  <si>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</si>
  <si>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</si>
  <si>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</si>
  <si>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</si>
  <si>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</si>
  <si>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</si>
  <si>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</si>
  <si>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</si>
  <si>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</si>
  <si>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</si>
  <si>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</si>
  <si>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</si>
  <si>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</si>
  <si>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</si>
  <si>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</si>
  <si>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</si>
  <si>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</si>
  <si>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</si>
  <si>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</si>
  <si>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</si>
  <si>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</si>
  <si>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</si>
  <si>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</si>
  <si>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</si>
  <si>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</si>
  <si>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</si>
  <si>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</si>
  <si>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</si>
  <si>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</si>
  <si>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</si>
  <si>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</si>
  <si>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</si>
  <si>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</si>
  <si>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</si>
  <si>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</si>
  <si>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</si>
  <si>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</si>
  <si>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</si>
  <si>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</si>
  <si>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</si>
  <si>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</si>
  <si>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</si>
  <si>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</si>
  <si>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</si>
  <si>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</si>
  <si>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</si>
  <si>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</si>
  <si>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</si>
  <si>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</si>
  <si>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</si>
  <si>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</si>
  <si>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</si>
  <si>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</si>
  <si>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</si>
  <si>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</si>
  <si>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</si>
  <si>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</si>
  <si>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</si>
  <si>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</si>
  <si>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</si>
  <si>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</si>
  <si>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</si>
  <si>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</si>
  <si>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</si>
  <si>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</si>
  <si>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</si>
  <si>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</si>
  <si>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</si>
  <si>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</si>
  <si>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</si>
  <si>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</si>
  <si>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</si>
  <si>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</si>
  <si>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</si>
  <si>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</si>
  <si>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</si>
  <si>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</si>
  <si>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</si>
  <si>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</si>
  <si>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</si>
  <si>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</si>
  <si>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</si>
  <si>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</si>
  <si>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</si>
  <si>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</si>
  <si>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</si>
  <si>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</si>
  <si>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</si>
  <si>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</si>
  <si>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</si>
  <si>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</si>
  <si>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</si>
  <si>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</si>
  <si>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</si>
  <si>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</si>
  <si>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</si>
  <si>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</si>
  <si>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</si>
  <si>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</si>
  <si>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</si>
  <si>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</si>
  <si>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</si>
  <si>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</si>
  <si>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</si>
  <si>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</si>
  <si>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</si>
  <si>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</si>
  <si>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</si>
  <si>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</si>
  <si>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</si>
  <si>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</si>
  <si>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</si>
  <si>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</si>
  <si>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</si>
  <si>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</si>
  <si>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</si>
  <si>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</si>
  <si>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</si>
  <si>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</si>
  <si>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</si>
  <si>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</si>
  <si>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</si>
  <si>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</si>
  <si>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</si>
  <si>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</si>
  <si>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</si>
  <si>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</si>
  <si>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</si>
  <si>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</si>
  <si>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</si>
  <si>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</si>
  <si>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</si>
  <si>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</si>
  <si>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</si>
  <si>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</si>
  <si>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</si>
  <si>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</si>
  <si>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</si>
  <si>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</si>
  <si>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</si>
  <si>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</si>
  <si>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</si>
  <si>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</si>
  <si>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</si>
  <si>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</si>
  <si>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</si>
  <si>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</si>
  <si>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</si>
  <si>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</si>
  <si>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</si>
  <si>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</si>
  <si>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</si>
  <si>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</si>
  <si>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</si>
  <si>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</si>
  <si>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</si>
  <si>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</si>
  <si>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</si>
  <si>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</si>
  <si>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</si>
  <si>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</si>
  <si>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</si>
  <si>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</si>
  <si>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</si>
  <si>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</si>
  <si>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</si>
  <si>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</si>
  <si>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</si>
  <si>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</si>
  <si>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</si>
  <si>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</si>
  <si>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</si>
  <si>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</si>
  <si>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</si>
  <si>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</si>
  <si>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</si>
  <si>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</si>
  <si>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</si>
  <si>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</si>
  <si>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</si>
  <si>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</si>
  <si>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</si>
  <si>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</si>
  <si>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</si>
  <si>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</si>
  <si>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</si>
  <si>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</si>
  <si>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</si>
  <si>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</si>
  <si>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</si>
  <si>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</si>
  <si>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</si>
  <si>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</si>
  <si>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</si>
  <si>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</si>
  <si>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</si>
  <si>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</si>
  <si>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</si>
  <si>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</si>
  <si>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</si>
  <si>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</si>
  <si>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</si>
  <si>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</si>
  <si>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</si>
  <si>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</si>
  <si>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</si>
  <si>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</si>
  <si>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</si>
  <si>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</si>
  <si>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</si>
  <si>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</si>
  <si>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</si>
  <si>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</si>
  <si>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</si>
  <si>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</si>
  <si>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</si>
  <si>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</si>
  <si>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</si>
  <si>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</si>
  <si>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</si>
  <si>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</si>
  <si>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</si>
  <si>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</si>
  <si>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</si>
  <si>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</si>
  <si>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</si>
  <si>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</si>
  <si>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</si>
  <si>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</si>
  <si>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</si>
  <si>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</si>
  <si>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</si>
  <si>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</si>
  <si>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</si>
  <si>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</si>
  <si>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</si>
  <si>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</si>
  <si>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</si>
  <si>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</si>
  <si>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</si>
  <si>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</si>
  <si>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</si>
  <si>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</si>
  <si>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</si>
  <si>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</si>
  <si>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</si>
  <si>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</si>
  <si>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</si>
  <si>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</si>
  <si>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</si>
  <si>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</si>
  <si>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</si>
  <si>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</si>
  <si>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</si>
  <si>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</si>
  <si>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</si>
  <si>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</si>
  <si>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</si>
  <si>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</si>
  <si>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</si>
  <si>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</si>
  <si>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</si>
  <si>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</si>
  <si>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</si>
  <si>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</si>
  <si>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</si>
  <si>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</si>
  <si>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</si>
  <si>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</si>
  <si>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</si>
  <si>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</si>
  <si>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</si>
  <si>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</si>
  <si>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</si>
  <si>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</si>
  <si>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</si>
  <si>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</si>
  <si>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</si>
  <si>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</si>
  <si>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</si>
  <si>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</si>
  <si>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</si>
  <si>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</si>
  <si>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</si>
  <si>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</si>
  <si>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</si>
  <si>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</si>
  <si>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</si>
  <si>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</si>
  <si>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</si>
  <si>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</si>
  <si>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</si>
  <si>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</si>
  <si>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</si>
  <si>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</si>
  <si>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</si>
  <si>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</si>
  <si>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</si>
  <si>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</si>
  <si>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</si>
  <si>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</si>
  <si>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</si>
  <si>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</si>
  <si>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</si>
  <si>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</si>
  <si>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</si>
  <si>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</si>
  <si>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</si>
  <si>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</si>
  <si>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</si>
  <si>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</si>
  <si>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</si>
  <si>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</si>
  <si>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</si>
  <si>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</si>
  <si>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</si>
  <si>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</si>
  <si>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</si>
  <si>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</si>
  <si>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</si>
  <si>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</si>
  <si>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</si>
  <si>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</si>
  <si>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</si>
  <si>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</si>
  <si>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</si>
  <si>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</si>
  <si>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</si>
  <si>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</si>
  <si>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</si>
  <si>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</si>
  <si>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</si>
  <si>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</si>
  <si>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</si>
  <si>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</si>
  <si>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</si>
  <si>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</si>
  <si>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</si>
  <si>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</si>
  <si>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</si>
  <si>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</si>
  <si>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</si>
  <si>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</si>
  <si>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</si>
  <si>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</si>
  <si>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</si>
  <si>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</si>
  <si>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</si>
  <si>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</si>
  <si>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</si>
  <si>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</si>
  <si>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</si>
  <si>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</si>
  <si>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</si>
  <si>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</si>
  <si>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</si>
  <si>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</si>
  <si>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</si>
  <si>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</si>
  <si>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</si>
  <si>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</si>
  <si>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</si>
  <si>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</si>
  <si>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</si>
  <si>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</si>
  <si>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</si>
  <si>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</si>
  <si>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</si>
  <si>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</si>
  <si>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</si>
  <si>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</si>
  <si>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</si>
  <si>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</si>
  <si>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</si>
  <si>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</si>
  <si>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</si>
  <si>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</si>
  <si>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</si>
  <si>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</si>
  <si>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</si>
  <si>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</si>
  <si>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</si>
  <si>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</si>
  <si>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</si>
  <si>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</si>
  <si>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</si>
  <si>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</si>
  <si>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</si>
  <si>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</si>
  <si>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</si>
  <si>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</si>
  <si>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</si>
  <si>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</si>
  <si>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</si>
  <si>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</si>
  <si>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</si>
  <si>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</si>
  <si>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</si>
  <si>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</si>
  <si>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</si>
  <si>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</si>
  <si>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</si>
  <si>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</si>
  <si>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</si>
  <si>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</si>
  <si>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</si>
  <si>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</si>
  <si>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</si>
  <si>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</si>
  <si>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</si>
  <si>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</si>
  <si>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</si>
  <si>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</si>
  <si>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</si>
  <si>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</si>
  <si>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</si>
  <si>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</si>
  <si>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</si>
  <si>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</si>
  <si>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</si>
  <si>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</si>
  <si>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</si>
  <si>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</si>
  <si>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</si>
  <si>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</si>
  <si>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</si>
  <si>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</si>
  <si>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</si>
  <si>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</si>
  <si>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</si>
  <si>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</si>
  <si>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</si>
  <si>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</si>
  <si>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</si>
  <si>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</si>
  <si>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</si>
  <si>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</si>
  <si>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</si>
  <si>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</si>
  <si>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</si>
  <si>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</si>
  <si>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</si>
  <si>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</si>
  <si>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</si>
  <si>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</si>
  <si>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</si>
  <si>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</si>
  <si>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</si>
  <si>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</si>
  <si>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</si>
  <si>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</si>
  <si>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</si>
  <si>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</si>
  <si>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</si>
  <si>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</si>
  <si>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</si>
  <si>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</si>
  <si>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</si>
  <si>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</si>
  <si>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</si>
  <si>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</si>
  <si>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</si>
  <si>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</si>
  <si>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</si>
  <si>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</si>
  <si>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</si>
  <si>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</si>
  <si>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</si>
  <si>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</si>
  <si>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</si>
  <si>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</si>
  <si>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</si>
  <si>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</si>
  <si>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</si>
  <si>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</si>
  <si>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</si>
  <si>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</si>
  <si>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</si>
  <si>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</si>
  <si>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</si>
  <si>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</si>
  <si>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</si>
  <si>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</si>
  <si>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</si>
  <si>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</si>
  <si>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</si>
  <si>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</si>
  <si>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</si>
  <si>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</si>
  <si>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</si>
  <si>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</si>
  <si>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</si>
  <si>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</si>
  <si>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</si>
  <si>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</si>
  <si>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</si>
  <si>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</si>
  <si>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</si>
  <si>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</si>
  <si>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</si>
  <si>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</si>
  <si>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</si>
  <si>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</si>
  <si>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</si>
  <si>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</si>
  <si>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</si>
  <si>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</si>
  <si>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</si>
  <si>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</si>
  <si>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</si>
  <si>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</si>
  <si>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</si>
  <si>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</si>
  <si>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</si>
  <si>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</si>
  <si>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</si>
  <si>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</si>
  <si>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</si>
  <si>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</si>
  <si>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</si>
  <si>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</si>
  <si>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</si>
  <si>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</si>
  <si>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</si>
  <si>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</si>
  <si>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</si>
  <si>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</si>
  <si>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</si>
  <si>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</si>
  <si>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</si>
  <si>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</si>
  <si>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</si>
  <si>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</si>
  <si>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</si>
  <si>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</si>
  <si>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</si>
  <si>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</si>
  <si>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</si>
  <si>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</si>
  <si>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</si>
  <si>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</si>
  <si>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</si>
  <si>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</si>
  <si>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</si>
  <si>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</si>
  <si>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</si>
  <si>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</si>
  <si>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</si>
  <si>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</si>
  <si>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</si>
  <si>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</si>
  <si>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</si>
  <si>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</si>
  <si>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</si>
  <si>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</si>
  <si>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</si>
  <si>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</si>
  <si>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</si>
  <si>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</si>
  <si>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</si>
  <si>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PAULINE FAIT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</si>
  <si>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</si>
  <si>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</si>
  <si>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</si>
  <si>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</si>
  <si>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05120092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</si>
  <si>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</si>
  <si>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</si>
  <si>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</si>
  <si>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</si>
  <si>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</si>
  <si>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</si>
  <si>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</si>
  <si>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AU NIVEAU DE LE VERDIER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</si>
  <si>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</si>
  <si>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</si>
  <si>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</si>
  <si>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</si>
  <si>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</si>
  <si>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</si>
  <si>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</si>
  <si>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</si>
  <si>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</si>
  <si>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</si>
  <si>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</si>
  <si>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</si>
  <si>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</si>
  <si>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</si>
  <si>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</si>
  <si>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</si>
  <si>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</si>
  <si>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</si>
  <si>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</si>
  <si>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</si>
  <si>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</si>
  <si>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</si>
  <si>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</si>
  <si>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</si>
  <si>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</si>
  <si>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</si>
  <si>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</si>
  <si>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</si>
  <si>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</si>
  <si>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</si>
  <si>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</si>
  <si>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</si>
  <si>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</si>
  <si>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</si>
  <si>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</si>
  <si>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</si>
  <si>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</si>
  <si>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</si>
  <si>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</si>
  <si>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</si>
  <si>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</si>
  <si>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</si>
  <si>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</si>
  <si>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</si>
  <si>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</si>
  <si>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</si>
  <si>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</si>
  <si>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</si>
  <si>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</si>
  <si>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</si>
  <si>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</si>
  <si>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</si>
  <si>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</si>
  <si>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</si>
  <si>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</si>
  <si>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</si>
  <si>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</si>
  <si>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</si>
  <si>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</si>
  <si>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</si>
  <si>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</si>
  <si>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</si>
  <si>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</si>
  <si>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</si>
  <si>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</si>
  <si>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</si>
  <si>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</si>
  <si>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</si>
  <si>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</si>
  <si>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</si>
  <si>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</si>
  <si>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</si>
  <si>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</si>
  <si>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</si>
  <si>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</si>
  <si>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</si>
  <si>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</si>
  <si>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</si>
  <si>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</si>
  <si>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</si>
  <si>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</si>
  <si>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</si>
  <si>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Hauteur d'eau plus importante qu'en 2020.</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</si>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</sst>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0" colorId="64" zoomScale="90" zoomScaleNormal="90" zoomScalePageLayoutView="100" workbookViewId="0">
      <selection pane="topLeft" activeCell="B100" activeCellId="0" sqref="B10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606946</v>
      </c>
      <c r="G10" s="25"/>
      <c r="H10" s="25"/>
    </row>
    <row r="11" customFormat="false" ht="15" hidden="false" customHeight="false" outlineLevel="0" collapsed="false">
      <c r="A11" s="26" t="s">
        <v>5183</v>
      </c>
      <c r="B11" s="30" t="n">
        <v>44424</v>
      </c>
      <c r="D11" s="26" t="s">
        <v>5184</v>
      </c>
      <c r="E11" s="29" t="n">
        <v>6321151</v>
      </c>
      <c r="G11" s="25"/>
      <c r="H11" s="25"/>
    </row>
    <row r="12" customFormat="false" ht="15" hidden="false" customHeight="false" outlineLevel="0" collapsed="false">
      <c r="A12" s="26" t="s">
        <v>5185</v>
      </c>
      <c r="B12" s="29" t="s">
        <v>5186</v>
      </c>
      <c r="D12" s="26" t="s">
        <v>5187</v>
      </c>
      <c r="E12" s="29" t="n">
        <v>606847</v>
      </c>
      <c r="G12" s="25"/>
      <c r="H12" s="25"/>
    </row>
    <row r="13" customFormat="false" ht="17.25" hidden="false" customHeight="true" outlineLevel="0" collapsed="false">
      <c r="A13" s="12"/>
      <c r="B13" s="31"/>
      <c r="D13" s="26" t="s">
        <v>5188</v>
      </c>
      <c r="E13" s="29" t="n">
        <v>6321138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606946</v>
      </c>
    </row>
    <row r="18" customFormat="false" ht="15" hidden="false" customHeight="false" outlineLevel="0" collapsed="false">
      <c r="A18" s="36"/>
      <c r="B18" s="37" t="s">
        <v>5196</v>
      </c>
      <c r="C18" s="38" t="n">
        <f aca="false">E11</f>
        <v>6321151</v>
      </c>
    </row>
    <row r="19" customFormat="false" ht="15" hidden="false" customHeight="false" outlineLevel="0" collapsed="false">
      <c r="A19" s="33" t="s">
        <v>5197</v>
      </c>
      <c r="B19" s="39" t="n">
        <v>178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50</v>
      </c>
      <c r="D35" s="52" t="s">
        <v>5215</v>
      </c>
      <c r="E35" s="53" t="n">
        <v>50</v>
      </c>
    </row>
    <row r="36" s="56" customFormat="true" ht="15" hidden="false" customHeight="true" outlineLevel="0" collapsed="false">
      <c r="A36" s="54" t="s">
        <v>5216</v>
      </c>
      <c r="B36" s="34" t="n">
        <v>54</v>
      </c>
      <c r="C36" s="50"/>
      <c r="D36" s="55" t="s">
        <v>5217</v>
      </c>
      <c r="E36" s="34" t="n">
        <v>46</v>
      </c>
    </row>
    <row r="37" s="56" customFormat="true" ht="15" hidden="false" customHeight="true" outlineLevel="0" collapsed="false">
      <c r="A37" s="54" t="s">
        <v>5218</v>
      </c>
      <c r="B37" s="34" t="n">
        <v>4</v>
      </c>
      <c r="C37" s="50"/>
      <c r="D37" s="55" t="s">
        <v>5219</v>
      </c>
      <c r="E37" s="34" t="n">
        <v>4.6</v>
      </c>
    </row>
    <row r="38" s="56" customFormat="true" ht="15" hidden="false" customHeight="true" outlineLevel="0" collapsed="false">
      <c r="A38" s="54" t="s">
        <v>5220</v>
      </c>
      <c r="B38" s="34" t="n">
        <v>0.58</v>
      </c>
      <c r="C38" s="50"/>
      <c r="D38" s="55" t="s">
        <v>5220</v>
      </c>
      <c r="E38" s="34" t="n">
        <v>0.17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210</v>
      </c>
      <c r="B97" s="79" t="str">
        <f aca="false">IF(A97="NEWCOD",IF(ISBLANK(G97),"renseigner le champ 'Nouveau taxon'",G97),VLOOKUP(A97,'Ref Taxo'!A:B,2,FALSE()))</f>
        <v>Anomodon viticulosus</v>
      </c>
      <c r="C97" s="80" t="n">
        <f aca="false">IF(A97="NEWCOD",IF(ISBLANK(H97),"NoCod",H97),VLOOKUP(A97,'Ref Taxo'!A:D,4,FALSE()))</f>
        <v>38965</v>
      </c>
      <c r="D97" s="81"/>
      <c r="E97" s="82" t="n">
        <v>0.01</v>
      </c>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0.04</v>
      </c>
      <c r="E98" s="82" t="n">
        <v>0.02</v>
      </c>
      <c r="F98" s="83" t="s">
        <v>5276</v>
      </c>
      <c r="G98" s="86"/>
      <c r="H98" s="87"/>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t="n">
        <v>0.01</v>
      </c>
      <c r="F99" s="83" t="s">
        <v>5276</v>
      </c>
      <c r="G99" s="86"/>
      <c r="H99" s="87"/>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0.01</v>
      </c>
      <c r="E100" s="82" t="n">
        <v>0.01</v>
      </c>
      <c r="F100" s="83" t="s">
        <v>5276</v>
      </c>
      <c r="G100" s="86"/>
      <c r="H100" s="87"/>
    </row>
    <row r="101" customFormat="false" ht="15" hidden="false" customHeight="false" outlineLevel="0" collapsed="false">
      <c r="A101" s="78" t="s">
        <v>3367</v>
      </c>
      <c r="B101" s="79" t="str">
        <f aca="false">IF(A101="NEWCOD",IF(ISBLANK(G101),"renseigner le champ 'Nouveau taxon'",G101),VLOOKUP(A101,'Ref Taxo'!A:B,2,FALSE()))</f>
        <v>Pellia endiviifolia</v>
      </c>
      <c r="C101" s="80" t="n">
        <f aca="false">IF(A101="NEWCOD",IF(ISBLANK(H101),"NoCod",H101),VLOOKUP(A101,'Ref Taxo'!A:D,4,FALSE()))</f>
        <v>1197</v>
      </c>
      <c r="D101" s="81" t="n">
        <v>0.03</v>
      </c>
      <c r="E101" s="82" t="n">
        <v>0.01</v>
      </c>
      <c r="F101" s="83" t="s">
        <v>5276</v>
      </c>
      <c r="G101" s="86"/>
      <c r="H101" s="87"/>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3" t="s">
        <v>5276</v>
      </c>
      <c r="G102" s="86"/>
      <c r="H102" s="87"/>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t="n">
        <v>0.01</v>
      </c>
      <c r="F103" s="83" t="s">
        <v>5276</v>
      </c>
      <c r="G103" s="86"/>
      <c r="H103" s="87"/>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0.01</v>
      </c>
      <c r="E104" s="82" t="n">
        <v>0.01</v>
      </c>
      <c r="F104" s="83" t="s">
        <v>5276</v>
      </c>
      <c r="G104" s="86"/>
      <c r="H104" s="87"/>
    </row>
    <row r="105" customFormat="false" ht="15" hidden="false" customHeight="false" outlineLevel="0" collapsed="false">
      <c r="A105" s="78" t="s">
        <v>3308</v>
      </c>
      <c r="B105" s="79" t="str">
        <f aca="false">IF(A105="NEWCOD",IF(ISBLANK(G105),"renseigner le champ 'Nouveau taxon'",G105),VLOOKUP(A105,'Ref Taxo'!A:B,2,FALSE()))</f>
        <v>Oxyrrhynchium speciosum</v>
      </c>
      <c r="C105" s="80" t="n">
        <f aca="false">IF(A105="NEWCOD",IF(ISBLANK(H105),"NoCod",H105),VLOOKUP(A105,'Ref Taxo'!A:D,4,FALSE()))</f>
        <v>30099</v>
      </c>
      <c r="D105" s="81" t="n">
        <v>0.02</v>
      </c>
      <c r="E105" s="82" t="n">
        <v>0.01</v>
      </c>
      <c r="F105" s="83" t="s">
        <v>5276</v>
      </c>
      <c r="G105" s="86"/>
      <c r="H105" s="87"/>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0.01</v>
      </c>
      <c r="E106" s="82" t="n">
        <v>0.01</v>
      </c>
      <c r="F106" s="83" t="s">
        <v>5276</v>
      </c>
      <c r="G106" s="86"/>
      <c r="H106" s="87"/>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0.03</v>
      </c>
      <c r="E107" s="82" t="n">
        <v>0.02</v>
      </c>
      <c r="F107" s="83" t="s">
        <v>5275</v>
      </c>
      <c r="G107" s="86"/>
      <c r="H107" s="87"/>
    </row>
    <row r="108" customFormat="false" ht="15" hidden="false" customHeight="false" outlineLevel="0" collapsed="false">
      <c r="A108" s="78" t="s">
        <v>3418</v>
      </c>
      <c r="B108" s="79" t="str">
        <f aca="false">IF(A108="NEWCOD",IF(ISBLANK(G108),"renseigner le champ 'Nouveau taxon'",G108),VLOOKUP(A108,'Ref Taxo'!A:B,2,FALSE()))</f>
        <v>Phalaris arundinacea</v>
      </c>
      <c r="C108" s="80" t="n">
        <f aca="false">IF(A108="NEWCOD",IF(ISBLANK(H108),"NoCod",H108),VLOOKUP(A108,'Ref Taxo'!A:D,4,FALSE()))</f>
        <v>1577</v>
      </c>
      <c r="D108" s="81" t="n">
        <v>0.3</v>
      </c>
      <c r="E108" s="82"/>
      <c r="F108" s="83" t="s">
        <v>5276</v>
      </c>
      <c r="G108" s="86"/>
      <c r="H108" s="87"/>
    </row>
    <row r="109" customFormat="false" ht="15" hidden="false" customHeight="false" outlineLevel="0" collapsed="false">
      <c r="A109" s="78" t="s">
        <v>2829</v>
      </c>
      <c r="B109" s="79" t="str">
        <f aca="false">IF(A109="NEWCOD",IF(ISBLANK(G109),"renseigner le champ 'Nouveau taxon'",G109),VLOOKUP(A109,'Ref Taxo'!A:B,2,FALSE()))</f>
        <v>Lythrum salicaria</v>
      </c>
      <c r="C109" s="80" t="n">
        <f aca="false">IF(A109="NEWCOD",IF(ISBLANK(H109),"NoCod",H109),VLOOKUP(A109,'Ref Taxo'!A:D,4,FALSE()))</f>
        <v>1823</v>
      </c>
      <c r="D109" s="81"/>
      <c r="E109" s="82" t="n">
        <v>0.01</v>
      </c>
      <c r="F109" s="83" t="s">
        <v>5276</v>
      </c>
      <c r="G109" s="86"/>
      <c r="H109" s="87"/>
    </row>
    <row r="110" customFormat="false" ht="1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c r="E110" s="82" t="n">
        <v>0.01</v>
      </c>
      <c r="F110" s="83" t="s">
        <v>5276</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5276</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2022-04-11T14:18:53Z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