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42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<sst xmlns="http://schemas.openxmlformats.org/spreadsheetml/2006/main" count="6456" uniqueCount="5300">
  <si>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</si>
  <si>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</si>
  <si>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</si>
  <si>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</si>
  <si>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</si>
  <si>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</si>
  <si>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</si>
  <si>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</si>
  <si>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</si>
  <si>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</si>
  <si>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</si>
  <si>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</si>
  <si>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</si>
  <si>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</si>
  <si>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</si>
  <si>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</si>
  <si>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</si>
  <si>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</si>
  <si>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</si>
  <si>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</si>
  <si>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</si>
  <si>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</si>
  <si>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</si>
  <si>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</si>
  <si>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</si>
  <si>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</si>
  <si>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</si>
  <si>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</si>
  <si>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</si>
  <si>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</si>
  <si>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</si>
  <si>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</si>
  <si>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</si>
  <si>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</si>
  <si>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</si>
  <si>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</si>
  <si>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</si>
  <si>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</si>
  <si>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</si>
  <si>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</si>
  <si>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</si>
  <si>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</si>
  <si>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</si>
  <si>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</si>
  <si>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</si>
  <si>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</si>
  <si>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</si>
  <si>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</si>
  <si>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</si>
  <si>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</si>
  <si>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</si>
  <si>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</si>
  <si>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</si>
  <si>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</si>
  <si>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</si>
  <si>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</si>
  <si>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</si>
  <si>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</si>
  <si>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</si>
  <si>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</si>
  <si>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</si>
  <si>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</si>
  <si>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</si>
  <si>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</si>
  <si>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</si>
  <si>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</si>
  <si>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</si>
  <si>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</si>
  <si>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</si>
  <si>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</si>
  <si>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</si>
  <si>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</si>
  <si>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</si>
  <si>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</si>
  <si>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</si>
  <si>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</si>
  <si>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</si>
  <si>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</si>
  <si>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</si>
  <si>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</si>
  <si>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</si>
  <si>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</si>
  <si>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</si>
  <si>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</si>
  <si>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</si>
  <si>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</si>
  <si>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</si>
  <si>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</si>
  <si>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</si>
  <si>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</si>
  <si>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</si>
  <si>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</si>
  <si>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</si>
  <si>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</si>
  <si>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</si>
  <si>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</si>
  <si>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</si>
  <si>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</si>
  <si>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</si>
  <si>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</si>
  <si>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</si>
  <si>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</si>
  <si>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</si>
  <si>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</si>
  <si>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</si>
  <si>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</si>
  <si>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</si>
  <si>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</si>
  <si>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</si>
  <si>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</si>
  <si>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</si>
  <si>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</si>
  <si>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</si>
  <si>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</si>
  <si>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</si>
  <si>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</si>
  <si>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</si>
  <si>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</si>
  <si>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</si>
  <si>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</si>
  <si>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</si>
  <si>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</si>
  <si>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</si>
  <si>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</si>
  <si>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</si>
  <si>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</si>
  <si>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</si>
  <si>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</si>
  <si>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</si>
  <si>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</si>
  <si>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</si>
  <si>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</si>
  <si>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</si>
  <si>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</si>
  <si>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</si>
  <si>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</si>
  <si>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</si>
  <si>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</si>
  <si>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</si>
  <si>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</si>
  <si>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</si>
  <si>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</si>
  <si>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</si>
  <si>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</si>
  <si>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</si>
  <si>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</si>
  <si>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</si>
  <si>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</si>
  <si>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</si>
  <si>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</si>
  <si>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</si>
  <si>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</si>
  <si>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</si>
  <si>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</si>
  <si>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</si>
  <si>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</si>
  <si>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</si>
  <si>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</si>
  <si>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</si>
  <si>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</si>
  <si>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</si>
  <si>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</si>
  <si>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</si>
  <si>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</si>
  <si>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</si>
  <si>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</si>
  <si>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</si>
  <si>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</si>
  <si>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</si>
  <si>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</si>
  <si>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</si>
  <si>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</si>
  <si>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</si>
  <si>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</si>
  <si>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</si>
  <si>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</si>
  <si>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</si>
  <si>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</si>
  <si>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</si>
  <si>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</si>
  <si>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</si>
  <si>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</si>
  <si>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</si>
  <si>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</si>
  <si>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</si>
  <si>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</si>
  <si>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</si>
  <si>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</si>
  <si>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</si>
  <si>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</si>
  <si>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</si>
  <si>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</si>
  <si>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</si>
  <si>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</si>
  <si>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</si>
  <si>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</si>
  <si>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</si>
  <si>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</si>
  <si>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</si>
  <si>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</si>
  <si>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</si>
  <si>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</si>
  <si>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</si>
  <si>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</si>
  <si>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</si>
  <si>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</si>
  <si>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</si>
  <si>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</si>
  <si>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</si>
  <si>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</si>
  <si>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</si>
  <si>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</si>
  <si>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</si>
  <si>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</si>
  <si>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</si>
  <si>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</si>
  <si>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</si>
  <si>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</si>
  <si>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</si>
  <si>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</si>
  <si>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</si>
  <si>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</si>
  <si>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</si>
  <si>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</si>
  <si>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</si>
  <si>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</si>
  <si>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</si>
  <si>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</si>
  <si>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</si>
  <si>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</si>
  <si>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</si>
  <si>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</si>
  <si>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</si>
  <si>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</si>
  <si>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</si>
  <si>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</si>
  <si>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</si>
  <si>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</si>
  <si>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</si>
  <si>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</si>
  <si>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</si>
  <si>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</si>
  <si>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</si>
  <si>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</si>
  <si>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</si>
  <si>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</si>
  <si>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</si>
  <si>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</si>
  <si>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</si>
  <si>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</si>
  <si>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</si>
  <si>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</si>
  <si>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</si>
  <si>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</si>
  <si>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</si>
  <si>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</si>
  <si>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</si>
  <si>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</si>
  <si>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</si>
  <si>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</si>
  <si>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</si>
  <si>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</si>
  <si>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</si>
  <si>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</si>
  <si>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</si>
  <si>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</si>
  <si>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</si>
  <si>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</si>
  <si>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</si>
  <si>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</si>
  <si>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</si>
  <si>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</si>
  <si>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</si>
  <si>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</si>
  <si>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</si>
  <si>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</si>
  <si>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</si>
  <si>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</si>
  <si>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</si>
  <si>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</si>
  <si>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</si>
  <si>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</si>
  <si>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</si>
  <si>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</si>
  <si>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</si>
  <si>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</si>
  <si>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</si>
  <si>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</si>
  <si>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</si>
  <si>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</si>
  <si>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</si>
  <si>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</si>
  <si>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</si>
  <si>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</si>
  <si>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</si>
  <si>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</si>
  <si>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</si>
  <si>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</si>
  <si>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</si>
  <si>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</si>
  <si>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</si>
  <si>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</si>
  <si>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</si>
  <si>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</si>
  <si>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</si>
  <si>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</si>
  <si>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</si>
  <si>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</si>
  <si>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</si>
  <si>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</si>
  <si>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</si>
  <si>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</si>
  <si>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</si>
  <si>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</si>
  <si>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</si>
  <si>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</si>
  <si>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</si>
  <si>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</si>
  <si>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</si>
  <si>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</si>
  <si>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</si>
  <si>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</si>
  <si>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</si>
  <si>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</si>
  <si>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</si>
  <si>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</si>
  <si>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</si>
  <si>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</si>
  <si>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</si>
  <si>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</si>
  <si>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</si>
  <si>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</si>
  <si>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</si>
  <si>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</si>
  <si>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</si>
  <si>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</si>
  <si>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</si>
  <si>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</si>
  <si>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</si>
  <si>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</si>
  <si>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</si>
  <si>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</si>
  <si>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</si>
  <si>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</si>
  <si>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</si>
  <si>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</si>
  <si>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</si>
  <si>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</si>
  <si>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</si>
  <si>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</si>
  <si>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</si>
  <si>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</si>
  <si>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</si>
  <si>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</si>
  <si>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</si>
  <si>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</si>
  <si>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</si>
  <si>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</si>
  <si>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</si>
  <si>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</si>
  <si>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</si>
  <si>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</si>
  <si>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</si>
  <si>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</si>
  <si>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</si>
  <si>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</si>
  <si>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</si>
  <si>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</si>
  <si>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</si>
  <si>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</si>
  <si>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</si>
  <si>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</si>
  <si>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</si>
  <si>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</si>
  <si>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</si>
  <si>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</si>
  <si>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</si>
  <si>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</si>
  <si>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</si>
  <si>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</si>
  <si>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</si>
  <si>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</si>
  <si>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</si>
  <si>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</si>
  <si>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</si>
  <si>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</si>
  <si>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</si>
  <si>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</si>
  <si>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</si>
  <si>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</si>
  <si>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</si>
  <si>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</si>
  <si>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</si>
  <si>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</si>
  <si>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</si>
  <si>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</si>
  <si>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</si>
  <si>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</si>
  <si>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</si>
  <si>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</si>
  <si>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</si>
  <si>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</si>
  <si>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</si>
  <si>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</si>
  <si>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</si>
  <si>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</si>
  <si>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</si>
  <si>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</si>
  <si>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</si>
  <si>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</si>
  <si>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</si>
  <si>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</si>
  <si>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</si>
  <si>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</si>
  <si>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</si>
  <si>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</si>
  <si>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</si>
  <si>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</si>
  <si>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</si>
  <si>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</si>
  <si>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</si>
  <si>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</si>
  <si>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</si>
  <si>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</si>
  <si>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</si>
  <si>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</si>
  <si>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</si>
  <si>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</si>
  <si>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</si>
  <si>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</si>
  <si>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</si>
  <si>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</si>
  <si>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</si>
  <si>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</si>
  <si>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</si>
  <si>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</si>
  <si>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</si>
  <si>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</si>
  <si>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</si>
  <si>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</si>
  <si>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</si>
  <si>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</si>
  <si>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</si>
  <si>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</si>
  <si>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</si>
  <si>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</si>
  <si>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</si>
  <si>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</si>
  <si>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</si>
  <si>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</si>
  <si>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</si>
  <si>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</si>
  <si>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</si>
  <si>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</si>
  <si>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</si>
  <si>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</si>
  <si>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</si>
  <si>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</si>
  <si>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</si>
  <si>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</si>
  <si>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</si>
  <si>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</si>
  <si>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</si>
  <si>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</si>
  <si>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</si>
  <si>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</si>
  <si>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</si>
  <si>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</si>
  <si>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</si>
  <si>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</si>
  <si>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</si>
  <si>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</si>
  <si>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</si>
  <si>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</si>
  <si>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</si>
  <si>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</si>
  <si>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</si>
  <si>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</si>
  <si>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</si>
  <si>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</si>
  <si>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</si>
  <si>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</si>
  <si>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</si>
  <si>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</si>
  <si>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</si>
  <si>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</si>
  <si>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</si>
  <si>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</si>
  <si>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</si>
  <si>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</si>
  <si>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</si>
  <si>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</si>
  <si>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</si>
  <si>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</si>
  <si>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</si>
  <si>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</si>
  <si>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</si>
  <si>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</si>
  <si>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</si>
  <si>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</si>
  <si>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</si>
  <si>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</si>
  <si>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</si>
  <si>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</si>
  <si>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</si>
  <si>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</si>
  <si>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</si>
  <si>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</si>
  <si>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</si>
  <si>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</si>
  <si>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</si>
  <si>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</si>
  <si>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</si>
  <si>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</si>
  <si>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</si>
  <si>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</si>
  <si>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</si>
  <si>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</si>
  <si>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</si>
  <si>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</si>
  <si>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</si>
  <si>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</si>
  <si>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</si>
  <si>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</si>
  <si>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</si>
  <si>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</si>
  <si>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</si>
  <si>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</si>
  <si>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</si>
  <si>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</si>
  <si>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</si>
  <si>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</si>
  <si>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</si>
  <si>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</si>
  <si>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</si>
  <si>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</si>
  <si>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</si>
  <si>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</si>
  <si>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</si>
  <si>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</si>
  <si>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</si>
  <si>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</si>
  <si>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</si>
  <si>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</si>
  <si>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</si>
  <si>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</si>
  <si>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</si>
  <si>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</si>
  <si>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</si>
  <si>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</si>
  <si>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</si>
  <si>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</si>
  <si>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</si>
  <si>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</si>
  <si>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</si>
  <si>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</si>
  <si>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</si>
  <si>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</si>
  <si>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</si>
  <si>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</si>
  <si>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</si>
  <si>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</si>
  <si>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</si>
  <si>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</si>
  <si>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</si>
  <si>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</si>
  <si>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</si>
  <si>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</si>
  <si>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</si>
  <si>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</si>
  <si>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</si>
  <si>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</si>
  <si>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</si>
  <si>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</si>
  <si>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</si>
  <si>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</si>
  <si>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</si>
  <si>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</si>
  <si>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</si>
  <si>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</si>
  <si>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</si>
  <si>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</si>
  <si>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</si>
  <si>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</si>
  <si>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</si>
  <si>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</si>
  <si>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</si>
  <si>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</si>
  <si>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</si>
  <si>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</si>
  <si>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</si>
  <si>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</si>
  <si>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</si>
  <si>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</si>
  <si>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</si>
  <si>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</si>
  <si>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</si>
  <si>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</si>
  <si>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</si>
  <si>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</si>
  <si>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</si>
  <si>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</si>
  <si>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</si>
  <si>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</si>
  <si>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</si>
  <si>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</si>
  <si>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</si>
  <si>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</si>
  <si>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</si>
  <si>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</si>
  <si>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</si>
  <si>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</si>
  <si>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</si>
  <si>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</si>
  <si>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</si>
  <si>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</si>
  <si>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</si>
  <si>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</si>
  <si>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</si>
  <si>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</si>
  <si>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</si>
  <si>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</si>
  <si>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</si>
  <si>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</si>
  <si>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</si>
  <si>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</si>
  <si>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</si>
  <si>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</si>
  <si>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</si>
  <si>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</si>
  <si>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</si>
  <si>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</si>
  <si>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</si>
  <si>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</si>
  <si>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</si>
  <si>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</si>
  <si>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</si>
  <si>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</si>
  <si>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</si>
  <si>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</si>
  <si>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</si>
  <si>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</si>
  <si>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</si>
  <si>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</si>
  <si>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</si>
  <si>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</si>
  <si>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</si>
  <si>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</si>
  <si>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</si>
  <si>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</si>
  <si>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</si>
  <si>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</si>
  <si>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</si>
  <si>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</si>
  <si>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</si>
  <si>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</si>
  <si>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</si>
  <si>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</si>
  <si>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</si>
  <si>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</si>
  <si>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</si>
  <si>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</si>
  <si>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</si>
  <si>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</si>
  <si>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</si>
  <si>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</si>
  <si>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</si>
  <si>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</si>
  <si>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</si>
  <si>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</si>
  <si>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</si>
  <si>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</si>
  <si>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</si>
  <si>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</si>
  <si>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</si>
  <si>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</si>
  <si>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</si>
  <si>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</si>
  <si>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</si>
  <si>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</si>
  <si>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</si>
  <si>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</si>
  <si>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</si>
  <si>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</si>
  <si>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</si>
  <si>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</si>
  <si>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</si>
  <si>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</si>
  <si>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</si>
  <si>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</si>
  <si>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</si>
  <si>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</si>
  <si>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</si>
  <si>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</si>
  <si>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</si>
  <si>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</si>
  <si>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</si>
  <si>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</si>
  <si>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</si>
  <si>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</si>
  <si>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</si>
  <si>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</si>
  <si>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</si>
  <si>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</si>
  <si>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</si>
  <si>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</si>
  <si>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</si>
  <si>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</si>
  <si>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</si>
  <si>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</si>
  <si>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</si>
  <si>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</si>
  <si>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</si>
  <si>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</si>
  <si>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</si>
  <si>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</si>
  <si>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</si>
  <si>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</si>
  <si>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</si>
  <si>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</si>
  <si>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</si>
  <si>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</si>
  <si>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</si>
  <si>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</si>
  <si>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</si>
  <si>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</si>
  <si>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</si>
  <si>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</si>
  <si>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</si>
  <si>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</si>
  <si>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</si>
  <si>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</si>
  <si>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</si>
  <si>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</si>
  <si>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</si>
  <si>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</si>
  <si>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</si>
  <si>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</si>
  <si>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</si>
  <si>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</si>
  <si>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</si>
  <si>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</si>
  <si>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</si>
  <si>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</si>
  <si>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</si>
  <si>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</si>
  <si>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</si>
  <si>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</si>
  <si>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</si>
  <si>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</si>
  <si>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</si>
  <si>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</si>
  <si>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</si>
  <si>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</si>
  <si>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</si>
  <si>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</si>
  <si>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</si>
  <si>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</si>
  <si>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</si>
  <si>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</si>
  <si>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</si>
  <si>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</si>
  <si>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</si>
  <si>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</si>
  <si>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</si>
  <si>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</si>
  <si>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</si>
  <si>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</si>
  <si>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</si>
  <si>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</si>
  <si>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</si>
  <si>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</si>
  <si>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</si>
  <si>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</si>
  <si>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</si>
  <si>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</si>
  <si>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</si>
  <si>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</si>
  <si>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</si>
  <si>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</si>
  <si>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</si>
  <si>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</si>
  <si>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</si>
  <si>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</si>
  <si>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</si>
  <si>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</si>
  <si>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</si>
  <si>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</si>
  <si>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</si>
  <si>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</si>
  <si>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</si>
  <si>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</si>
  <si>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</si>
  <si>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</si>
  <si>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</si>
  <si>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</si>
  <si>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</si>
  <si>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</si>
  <si>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</si>
  <si>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</si>
  <si>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</si>
  <si>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</si>
  <si>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</si>
  <si>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</si>
  <si>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</si>
  <si>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</si>
  <si>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</si>
  <si>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</si>
  <si>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</si>
  <si>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</si>
  <si>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</si>
  <si>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</si>
  <si>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</si>
  <si>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</si>
  <si>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</si>
  <si>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</si>
  <si>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</si>
  <si>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</si>
  <si>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</si>
  <si>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</si>
  <si>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</si>
  <si>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</si>
  <si>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</si>
  <si>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</si>
  <si>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</si>
  <si>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</si>
  <si>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</si>
  <si>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</si>
  <si>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</si>
  <si>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</si>
  <si>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</si>
  <si>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</si>
  <si>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</si>
  <si>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</si>
  <si>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</si>
  <si>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</si>
  <si>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</si>
  <si>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</si>
  <si>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</si>
  <si>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</si>
  <si>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</si>
  <si>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</si>
  <si>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</si>
  <si>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</si>
  <si>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</si>
  <si>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</si>
  <si>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</si>
  <si>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</si>
  <si>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</si>
  <si>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</si>
  <si>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</si>
  <si>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</si>
  <si>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</si>
  <si>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</si>
  <si>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</si>
  <si>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</si>
  <si>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</si>
  <si>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</si>
  <si>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</si>
  <si>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</si>
  <si>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</si>
  <si>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</si>
  <si>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</si>
  <si>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</si>
  <si>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</si>
  <si>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</si>
  <si>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</si>
  <si>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</si>
  <si>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</si>
  <si>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</si>
  <si>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</si>
  <si>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</si>
  <si>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</si>
  <si>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</si>
  <si>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</si>
  <si>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</si>
  <si>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</si>
  <si>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</si>
  <si>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</si>
  <si>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</si>
  <si>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</si>
  <si>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</si>
  <si>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</si>
  <si>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</si>
  <si>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</si>
  <si>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</si>
  <si>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</si>
  <si>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</si>
  <si>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</si>
  <si>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</si>
  <si>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</si>
  <si>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</si>
  <si>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</si>
  <si>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</si>
  <si>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</si>
  <si>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</si>
  <si>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</si>
  <si>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</si>
  <si>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</si>
  <si>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</si>
  <si>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</si>
  <si>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</si>
  <si>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</si>
  <si>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</si>
  <si>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</si>
  <si>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</si>
  <si>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</si>
  <si>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</si>
  <si>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</si>
  <si>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</si>
  <si>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</si>
  <si>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</si>
  <si>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</si>
  <si>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</si>
  <si>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</si>
  <si>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</si>
  <si>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</si>
  <si>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</si>
  <si>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</si>
  <si>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</si>
  <si>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</si>
  <si>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</si>
  <si>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</si>
  <si>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</si>
  <si>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</si>
  <si>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</si>
  <si>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</si>
  <si>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</si>
  <si>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</si>
  <si>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</si>
  <si>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</si>
  <si>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</si>
  <si>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</si>
  <si>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</si>
  <si>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</si>
  <si>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</si>
  <si>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</si>
  <si>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</si>
  <si>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</si>
  <si>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</si>
  <si>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</si>
  <si>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</si>
  <si>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</si>
  <si>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</si>
  <si>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</si>
  <si>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</si>
  <si>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</si>
  <si>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</si>
  <si>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</si>
  <si>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</si>
  <si>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</si>
  <si>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</si>
  <si>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</si>
  <si>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</si>
  <si>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</si>
  <si>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</si>
  <si>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</si>
  <si>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</si>
  <si>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</si>
  <si>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</si>
  <si>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</si>
  <si>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</si>
  <si>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</si>
  <si>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</si>
  <si>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</si>
  <si>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</si>
  <si>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</si>
  <si>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</si>
  <si>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</si>
  <si>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</si>
  <si>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</si>
  <si>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</si>
  <si>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</si>
  <si>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</si>
  <si>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</si>
  <si>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</si>
  <si>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</si>
  <si>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</si>
  <si>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</si>
  <si>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</si>
  <si>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</si>
  <si>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</si>
  <si>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</si>
  <si>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</si>
  <si>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</si>
  <si>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</si>
  <si>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</si>
  <si>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</si>
  <si>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</si>
  <si>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</si>
  <si>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</si>
  <si>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</si>
  <si>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</si>
  <si>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</si>
  <si>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</si>
  <si>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</si>
  <si>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</si>
  <si>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</si>
  <si>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</si>
  <si>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</si>
  <si>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</si>
  <si>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</si>
  <si>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</si>
  <si>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</si>
  <si>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</si>
  <si>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</si>
  <si>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</si>
  <si>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</si>
  <si>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</si>
  <si>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</si>
  <si>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</si>
  <si>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</si>
  <si>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</si>
  <si>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</si>
  <si>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</si>
  <si>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</si>
  <si>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</si>
  <si>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</si>
  <si>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</si>
  <si>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</si>
  <si>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</si>
  <si>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</si>
  <si>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</si>
  <si>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</si>
  <si>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</si>
  <si>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</si>
  <si>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</si>
  <si>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</si>
  <si>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</si>
  <si>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</si>
  <si>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</si>
  <si>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</si>
  <si>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</si>
  <si>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</si>
  <si>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</si>
  <si>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</si>
  <si>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</si>
  <si>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</si>
  <si>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</si>
  <si>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</si>
  <si>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</si>
  <si>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</si>
  <si>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</si>
  <si>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</si>
  <si>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</si>
  <si>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</si>
  <si>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</si>
  <si>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</si>
  <si>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</si>
  <si>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</si>
  <si>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</si>
  <si>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</si>
  <si>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</si>
  <si>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</si>
  <si>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</si>
  <si>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</si>
  <si>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</si>
  <si>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</si>
  <si>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</si>
  <si>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</si>
  <si>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</si>
  <si>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</si>
  <si>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</si>
  <si>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</si>
  <si>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</si>
  <si>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</si>
  <si>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</si>
  <si>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</si>
  <si>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</si>
  <si>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</si>
  <si>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</si>
  <si>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</si>
  <si>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</si>
  <si>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</si>
  <si>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</si>
  <si>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</si>
  <si>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</si>
  <si>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</si>
  <si>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</si>
  <si>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</si>
  <si>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</si>
  <si>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</si>
  <si>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</si>
  <si>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</si>
  <si>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</si>
  <si>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</si>
  <si>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</si>
  <si>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</si>
  <si>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</si>
  <si>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</si>
  <si>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</si>
  <si>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</si>
  <si>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</si>
  <si>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</si>
  <si>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</si>
  <si>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</si>
  <si>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</si>
  <si>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</si>
  <si>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</si>
  <si>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</si>
  <si>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</si>
  <si>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</si>
  <si>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</si>
  <si>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</si>
  <si>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</si>
  <si>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</si>
  <si>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</si>
  <si>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</si>
  <si>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</si>
  <si>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</si>
  <si>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</si>
  <si>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</si>
  <si>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</si>
  <si>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</si>
  <si>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</si>
  <si>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</si>
  <si>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</si>
  <si>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</si>
  <si>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</si>
  <si>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</si>
  <si>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</si>
  <si>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</si>
  <si>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</si>
  <si>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</si>
  <si>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</si>
  <si>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</si>
  <si>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</si>
  <si>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</si>
  <si>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</si>
  <si>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</si>
  <si>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</si>
  <si>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</si>
  <si>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</si>
  <si>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</si>
  <si>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</si>
  <si>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</si>
  <si>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</si>
  <si>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</si>
  <si>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</si>
  <si>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</si>
  <si>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</si>
  <si>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</si>
  <si>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</si>
  <si>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</si>
  <si>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</si>
  <si>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</si>
  <si>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</si>
  <si>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</si>
  <si>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</si>
  <si>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</si>
  <si>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</si>
  <si>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</si>
  <si>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</si>
  <si>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</si>
  <si>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</si>
  <si>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</si>
  <si>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</si>
  <si>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</si>
  <si>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</si>
  <si>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</si>
  <si>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</si>
  <si>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</si>
  <si>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</si>
  <si>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</si>
  <si>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</si>
  <si>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</si>
  <si>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</si>
  <si>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</si>
  <si>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</si>
  <si>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</si>
  <si>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</si>
  <si>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</si>
  <si>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</si>
  <si>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</si>
  <si>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</si>
  <si>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</si>
  <si>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</si>
  <si>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</si>
  <si>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</si>
  <si>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</si>
  <si>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</si>
  <si>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</si>
  <si>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</si>
  <si>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</si>
  <si>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</si>
  <si>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</si>
  <si>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</si>
  <si>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</si>
  <si>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</si>
  <si>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</si>
  <si>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</si>
  <si>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</si>
  <si>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</si>
  <si>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</si>
  <si>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</si>
  <si>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</si>
  <si>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</si>
  <si>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</si>
  <si>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</si>
  <si>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</si>
  <si>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</si>
  <si>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</si>
  <si>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</si>
  <si>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</si>
  <si>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</si>
  <si>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</si>
  <si>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</si>
  <si>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</si>
  <si>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</si>
  <si>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</si>
  <si>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</si>
  <si>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</si>
  <si>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</si>
  <si>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</si>
  <si>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</si>
  <si>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</si>
  <si>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</si>
  <si>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</si>
  <si>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</si>
  <si>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</si>
  <si>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</si>
  <si>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</si>
  <si>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</si>
  <si>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</si>
  <si>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</si>
  <si>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</si>
  <si>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</si>
  <si>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</si>
  <si>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</si>
  <si>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</si>
  <si>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</si>
  <si>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</si>
  <si>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</si>
  <si>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</si>
  <si>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</si>
  <si>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</si>
  <si>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</si>
  <si>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</si>
  <si>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</si>
  <si>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</si>
  <si>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</si>
  <si>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</si>
  <si>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</si>
  <si>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</si>
  <si>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</si>
  <si>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</si>
  <si>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</si>
  <si>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</si>
  <si>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</si>
  <si>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</si>
  <si>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</si>
  <si>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</si>
  <si>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</si>
  <si>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</si>
  <si>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</si>
  <si>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</si>
  <si>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</si>
  <si>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</si>
  <si>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</si>
  <si>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</si>
  <si>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</si>
  <si>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</si>
  <si>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</si>
  <si>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</si>
  <si>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</si>
  <si>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</si>
  <si>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</si>
  <si>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</si>
  <si>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</si>
  <si>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</si>
  <si>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</si>
  <si>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</si>
  <si>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</si>
  <si>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</si>
  <si>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</si>
  <si>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</si>
  <si>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</si>
  <si>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</si>
  <si>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</si>
  <si>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</si>
  <si>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</si>
  <si>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</si>
  <si>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</si>
  <si>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</si>
  <si>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</si>
  <si>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</si>
  <si>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</si>
  <si>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</si>
  <si>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</si>
  <si>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</si>
  <si>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</si>
  <si>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</si>
  <si>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</si>
  <si>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</si>
  <si>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</si>
  <si>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</si>
  <si>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</si>
  <si>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</si>
  <si>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</si>
  <si>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</si>
  <si>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</si>
  <si>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</si>
  <si>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</si>
  <si>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</si>
  <si>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</si>
  <si>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</si>
  <si>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</si>
  <si>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</si>
  <si>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</si>
  <si>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</si>
  <si>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</si>
  <si>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</si>
  <si>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</si>
  <si>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</si>
  <si>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</si>
  <si>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</si>
  <si>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</si>
  <si>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</si>
  <si>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</si>
  <si>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</si>
  <si>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</si>
  <si>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</si>
  <si>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</si>
  <si>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</si>
  <si>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</si>
  <si>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</si>
  <si>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</si>
  <si>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</si>
  <si>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</si>
  <si>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</si>
  <si>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</si>
  <si>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</si>
  <si>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</si>
  <si>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</si>
  <si>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</si>
  <si>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</si>
  <si>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</si>
  <si>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</si>
  <si>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</si>
  <si>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</si>
  <si>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</si>
  <si>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</si>
  <si>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</si>
  <si>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</si>
  <si>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</si>
  <si>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</si>
  <si>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</si>
  <si>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</si>
  <si>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</si>
  <si>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</si>
  <si>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</si>
  <si>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</si>
  <si>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</si>
  <si>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</si>
  <si>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</si>
  <si>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</si>
  <si>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</si>
  <si>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</si>
  <si>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</si>
  <si>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</si>
  <si>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</si>
  <si>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</si>
  <si>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</si>
  <si>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</si>
  <si>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</si>
  <si>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</si>
  <si>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</si>
  <si>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</si>
  <si>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</si>
  <si>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</si>
  <si>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</si>
  <si>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</si>
  <si>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</si>
  <si>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</si>
  <si>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</si>
  <si>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</si>
  <si>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</si>
  <si>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</si>
  <si>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</si>
  <si>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</si>
  <si>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</si>
  <si>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</si>
  <si>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</si>
  <si>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</si>
  <si>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</si>
  <si>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</si>
  <si>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</si>
  <si>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</si>
  <si>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</si>
  <si>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</si>
  <si>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</si>
  <si>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</si>
  <si>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</si>
  <si>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</si>
  <si>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</si>
  <si>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</si>
  <si>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</si>
  <si>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</si>
  <si>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</si>
  <si>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</si>
  <si>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</si>
  <si>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</si>
  <si>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</si>
  <si>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</si>
  <si>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</si>
  <si>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</si>
  <si>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</si>
  <si>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</si>
  <si>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</si>
  <si>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</si>
  <si>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</si>
  <si>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</si>
  <si>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</si>
  <si>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</si>
  <si>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</si>
  <si>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</si>
  <si>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</si>
  <si>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</si>
  <si>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</si>
  <si>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</si>
  <si>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</si>
  <si>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</si>
  <si>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</si>
  <si>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</si>
  <si>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</si>
  <si>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</si>
  <si>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</si>
  <si>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</si>
  <si>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</si>
  <si>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</si>
  <si>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</si>
  <si>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</si>
  <si>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</si>
  <si>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</si>
  <si>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</si>
  <si>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</si>
  <si>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</si>
  <si>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</si>
  <si>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</si>
  <si>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</si>
  <si>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</si>
  <si>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</si>
  <si>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</si>
  <si>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</si>
  <si>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</si>
  <si>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</si>
  <si>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</si>
  <si>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</si>
  <si>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</si>
  <si>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</si>
  <si>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</si>
  <si>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</si>
  <si>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</si>
  <si>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</si>
  <si>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</si>
  <si>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</si>
  <si>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</si>
  <si>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</si>
  <si>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</si>
  <si>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</si>
  <si>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</si>
  <si>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</si>
  <si>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</si>
  <si>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</si>
  <si>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</si>
  <si>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</si>
  <si>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</si>
  <si>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</si>
  <si>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</si>
  <si>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</si>
  <si>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</si>
  <si>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</si>
  <si>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</si>
  <si>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</si>
  <si>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</si>
  <si>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</si>
  <si>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</si>
  <si>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</si>
  <si>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</si>
  <si>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</si>
  <si>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</si>
  <si>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</si>
  <si>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</si>
  <si>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</si>
  <si>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</si>
  <si>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</si>
  <si>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</si>
  <si>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</si>
  <si>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</si>
  <si>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</si>
  <si>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</si>
  <si>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</si>
  <si>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</si>
  <si>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</si>
  <si>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</si>
  <si>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</si>
  <si>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</si>
  <si>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</si>
  <si>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</si>
  <si>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</si>
  <si>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</si>
  <si>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</si>
  <si>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</si>
  <si>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</si>
  <si>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</si>
  <si>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</si>
  <si>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</si>
  <si>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</si>
  <si>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</si>
  <si>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</si>
  <si>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</si>
  <si>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</si>
  <si>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</si>
  <si>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</si>
  <si>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</si>
  <si>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</si>
  <si>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</si>
  <si>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</si>
  <si>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</si>
  <si>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</si>
  <si>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</si>
  <si>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</si>
  <si>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</si>
  <si>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</si>
  <si>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</si>
  <si>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</si>
  <si>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</si>
  <si>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</si>
  <si>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</si>
  <si>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</si>
  <si>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</si>
  <si>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</si>
  <si>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</si>
  <si>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</si>
  <si>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</si>
  <si>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</si>
  <si>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</si>
  <si>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</si>
  <si>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</si>
  <si>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</si>
  <si>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</si>
  <si>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</si>
  <si>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</si>
  <si>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</si>
  <si>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</si>
  <si>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</si>
  <si>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</si>
  <si>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</si>
  <si>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</si>
  <si>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</si>
  <si>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</si>
  <si>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</si>
  <si>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</si>
  <si>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</si>
  <si>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</si>
  <si>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</si>
  <si>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</si>
  <si>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</si>
  <si>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</si>
  <si>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</si>
  <si>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</si>
  <si>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</si>
  <si>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</si>
  <si>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</si>
  <si>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</si>
  <si>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</si>
  <si>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</si>
  <si>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</si>
  <si>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</si>
  <si>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</si>
  <si>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</si>
  <si>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</si>
  <si>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</si>
  <si>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</si>
  <si>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</si>
  <si>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</si>
  <si>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</si>
  <si>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</si>
  <si>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</si>
  <si>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</si>
  <si>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</si>
  <si>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</si>
  <si>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</si>
  <si>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</si>
  <si>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</si>
  <si>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</si>
  <si>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</si>
  <si>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</si>
  <si>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</si>
  <si>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</si>
  <si>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</si>
  <si>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</si>
  <si>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</si>
  <si>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</si>
  <si>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</si>
  <si>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</si>
  <si>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</si>
  <si>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</si>
  <si>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</si>
  <si>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</si>
  <si>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</si>
  <si>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</si>
  <si>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</si>
  <si>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</si>
  <si>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</si>
  <si>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</si>
  <si>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</si>
  <si>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</si>
  <si>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</si>
  <si>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</si>
  <si>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</si>
  <si>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</si>
  <si>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</si>
  <si>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</si>
  <si>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</si>
  <si>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</si>
  <si>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</si>
  <si>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</si>
  <si>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</si>
  <si>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</si>
  <si>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</si>
  <si>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</si>
  <si>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</si>
  <si>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</si>
  <si>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</si>
  <si>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</si>
  <si>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</si>
  <si>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</si>
  <si>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</si>
  <si>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</si>
  <si>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</si>
  <si>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</si>
  <si>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</si>
  <si>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</si>
  <si>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</si>
  <si>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</si>
  <si>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</si>
  <si>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</si>
  <si>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</si>
  <si>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</si>
  <si>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</si>
  <si>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</si>
  <si>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</si>
  <si>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</si>
  <si>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</si>
  <si>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</si>
  <si>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</si>
  <si>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</si>
  <si>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</si>
  <si>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</si>
  <si>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</si>
  <si>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</si>
  <si>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</si>
  <si>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</si>
  <si>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</si>
  <si>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</si>
  <si>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</si>
  <si>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</si>
  <si>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</si>
  <si>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</si>
  <si>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</si>
  <si>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</si>
  <si>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</si>
  <si>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</si>
  <si>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</si>
  <si>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</si>
  <si>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</si>
  <si>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</si>
  <si>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</si>
  <si>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</si>
  <si>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</si>
  <si>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</si>
  <si>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</si>
  <si>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</si>
  <si>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</si>
  <si>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</si>
  <si>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</si>
  <si>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</si>
  <si>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</si>
  <si>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</si>
  <si>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</si>
  <si>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</si>
  <si>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</si>
  <si>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</si>
  <si>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</si>
  <si>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</si>
  <si>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</si>
  <si>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</si>
  <si>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</si>
  <si>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</si>
  <si>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</si>
  <si>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</si>
  <si>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</si>
  <si>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</si>
  <si>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</si>
  <si>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</si>
  <si>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</si>
  <si>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</si>
  <si>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</si>
  <si>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</si>
  <si>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</si>
  <si>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</si>
  <si>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</si>
  <si>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</si>
  <si>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</si>
  <si>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</si>
  <si>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</si>
  <si>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</si>
  <si>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</si>
  <si>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</si>
  <si>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</si>
  <si>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</si>
  <si>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</si>
  <si>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</si>
  <si>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</si>
  <si>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</si>
  <si>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</si>
  <si>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</si>
  <si>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</si>
  <si>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</si>
  <si>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</si>
  <si>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</si>
  <si>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</si>
  <si>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</si>
  <si>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</si>
  <si>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</si>
  <si>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</si>
  <si>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</si>
  <si>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</si>
  <si>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</si>
  <si>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</si>
  <si>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</si>
  <si>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</si>
  <si>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</si>
  <si>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</si>
  <si>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</si>
  <si>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</si>
  <si>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</si>
  <si>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</si>
  <si>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</si>
  <si>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</si>
  <si>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</si>
  <si>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</si>
  <si>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</si>
  <si>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</si>
  <si>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</si>
  <si>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</si>
  <si>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</si>
  <si>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</si>
  <si>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</si>
  <si>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</si>
  <si>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</si>
  <si>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</si>
  <si>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</si>
  <si>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</si>
  <si>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</si>
  <si>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</si>
  <si>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</si>
  <si>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</si>
  <si>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</si>
  <si>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</si>
  <si>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</si>
  <si>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</si>
  <si>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</si>
  <si>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</si>
  <si>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</si>
  <si>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</si>
  <si>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</si>
  <si>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</si>
  <si>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</si>
  <si>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</si>
  <si>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</si>
  <si>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</si>
  <si>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</si>
  <si>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</si>
  <si>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</si>
  <si>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</si>
  <si>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</si>
  <si>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</si>
  <si>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</si>
  <si>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</si>
  <si>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</si>
  <si>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</si>
  <si>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</si>
  <si>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</si>
  <si>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</si>
  <si>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</si>
  <si>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</si>
  <si>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</si>
  <si>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</si>
  <si>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</si>
  <si>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</si>
  <si>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</si>
  <si>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</si>
  <si>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</si>
  <si>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</si>
  <si>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</si>
  <si>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</si>
  <si>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</si>
  <si>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</si>
  <si>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</si>
  <si>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</si>
  <si>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</si>
  <si>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</si>
  <si>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</si>
  <si>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</si>
  <si>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</si>
  <si>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</si>
  <si>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</si>
  <si>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</si>
  <si>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</si>
  <si>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</si>
  <si>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</si>
  <si>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</si>
  <si>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</si>
  <si>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</si>
  <si>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</si>
  <si>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</si>
  <si>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</si>
  <si>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</si>
  <si>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</si>
  <si>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</si>
  <si>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</si>
  <si>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</si>
  <si>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</si>
  <si>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</si>
  <si>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</si>
  <si>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</si>
  <si>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</si>
  <si>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</si>
  <si>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</si>
  <si>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</si>
  <si>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</si>
  <si>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</si>
  <si>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</si>
  <si>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</si>
  <si>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</si>
  <si>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</si>
  <si>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</si>
  <si>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</si>
  <si>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</si>
  <si>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</si>
  <si>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</si>
  <si>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</si>
  <si>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</si>
  <si>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</si>
  <si>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</si>
  <si>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</si>
  <si>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</si>
  <si>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</si>
  <si>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</si>
  <si>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</si>
  <si>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</si>
  <si>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</si>
  <si>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</si>
  <si>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</si>
  <si>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</si>
  <si>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</si>
  <si>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</si>
  <si>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</si>
  <si>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</si>
  <si>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</si>
  <si>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</si>
  <si>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</si>
  <si>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</si>
  <si>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</si>
  <si>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</si>
  <si>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</si>
  <si>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</si>
  <si>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</si>
  <si>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</si>
  <si>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</si>
  <si>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</si>
  <si>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</si>
  <si>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</si>
  <si>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</si>
  <si>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</si>
  <si>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</si>
  <si>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</si>
  <si>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</si>
  <si>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</si>
  <si>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</si>
  <si>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</si>
  <si>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</si>
  <si>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</si>
  <si>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</si>
  <si>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</si>
  <si>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</si>
  <si>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</si>
  <si>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</si>
  <si>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</si>
  <si>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</si>
  <si>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</si>
  <si>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</si>
  <si>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</si>
  <si>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</si>
  <si>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</si>
  <si>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</si>
  <si>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</si>
  <si>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</si>
  <si>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</si>
  <si>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</si>
  <si>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</si>
  <si>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</si>
  <si>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</si>
  <si>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</si>
  <si>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</si>
  <si>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</si>
  <si>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</si>
  <si>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</si>
  <si>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</si>
  <si>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</si>
  <si>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</si>
  <si>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</si>
  <si>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</si>
  <si>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</si>
  <si>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</si>
  <si>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</si>
  <si>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</si>
  <si>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</si>
  <si>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</si>
  <si>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</si>
  <si>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</si>
  <si>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</si>
  <si>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</si>
  <si>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</si>
  <si>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</si>
  <si>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</si>
  <si>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</si>
  <si>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</si>
  <si>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</si>
  <si>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</si>
  <si>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</si>
  <si>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</si>
  <si>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</si>
  <si>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</si>
  <si>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</si>
  <si>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</si>
  <si>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</si>
  <si>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</si>
  <si>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</si>
  <si>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</si>
  <si>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</si>
  <si>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</si>
  <si>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</si>
  <si>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</si>
  <si>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</si>
  <si>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</si>
  <si>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</si>
  <si>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</si>
  <si>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</si>
  <si>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</si>
  <si>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</si>
  <si>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</si>
  <si>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</si>
  <si>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</si>
  <si>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</si>
  <si>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</si>
  <si>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</si>
  <si>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</si>
  <si>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</si>
  <si>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</si>
  <si>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</si>
  <si>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</si>
  <si>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</si>
  <si>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</si>
  <si>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</si>
  <si>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</si>
  <si>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</si>
  <si>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</si>
  <si>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</si>
  <si>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</si>
  <si>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</si>
  <si>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</si>
  <si>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</si>
  <si>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</si>
  <si>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</si>
  <si>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</si>
  <si>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</si>
  <si>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</si>
  <si>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</si>
  <si>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</si>
  <si>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</si>
  <si>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</si>
  <si>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</si>
  <si>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</si>
  <si>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</si>
  <si>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</si>
  <si>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</si>
  <si>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</si>
  <si>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</si>
  <si>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</si>
  <si>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</si>
  <si>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</si>
  <si>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</si>
  <si>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</si>
  <si>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</si>
  <si>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</si>
  <si>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</si>
  <si>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</si>
  <si>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</si>
  <si>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</si>
  <si>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</si>
  <si>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</si>
  <si>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</si>
  <si>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</si>
  <si>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</si>
  <si>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</si>
  <si>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</si>
  <si>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</si>
  <si>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</si>
  <si>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</si>
  <si>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</si>
  <si>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</si>
  <si>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</si>
  <si>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</si>
  <si>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</si>
  <si>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</si>
  <si>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</si>
  <si>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</si>
  <si>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</si>
  <si>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</si>
  <si>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</si>
  <si>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</si>
  <si>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</si>
  <si>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</si>
  <si>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</si>
  <si>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</si>
  <si>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</si>
  <si>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</si>
  <si>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</si>
  <si>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</si>
  <si>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</si>
  <si>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</si>
  <si>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</si>
  <si>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</si>
  <si>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</si>
  <si>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</si>
  <si>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</si>
  <si>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</si>
  <si>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</si>
  <si>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</si>
  <si>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</si>
  <si>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</si>
  <si>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</si>
  <si>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</si>
  <si>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</si>
  <si>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</si>
  <si>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</si>
  <si>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</si>
  <si>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</si>
  <si>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</si>
  <si>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</si>
  <si>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</si>
  <si>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</si>
  <si>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</si>
  <si>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</si>
  <si>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</si>
  <si>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</si>
  <si>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</si>
  <si>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</si>
  <si>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</si>
  <si>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</si>
  <si>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</si>
  <si>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</si>
  <si>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</si>
  <si>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</si>
  <si>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</si>
  <si>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</si>
  <si>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</si>
  <si>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</si>
  <si>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</si>
  <si>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</si>
  <si>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</si>
  <si>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</si>
  <si>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</si>
  <si>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</si>
  <si>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</si>
  <si>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</si>
  <si>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</si>
  <si>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</si>
  <si>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</si>
  <si>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</si>
  <si>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</si>
  <si>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</si>
  <si>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</si>
  <si>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</si>
  <si>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</si>
  <si>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</si>
  <si>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</si>
  <si>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</si>
  <si>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</si>
  <si>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</si>
  <si>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</si>
  <si>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</si>
  <si>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</si>
  <si>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</si>
  <si>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</si>
  <si>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</si>
  <si>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</si>
  <si>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</si>
  <si>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</si>
  <si>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</si>
  <si>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</si>
  <si>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</si>
  <si>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</si>
  <si>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</si>
  <si>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</si>
  <si>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</si>
  <si>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</si>
  <si>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</si>
  <si>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</si>
  <si>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</si>
  <si>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</si>
  <si>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</si>
  <si>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</si>
  <si>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</si>
  <si>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</si>
  <si>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</si>
  <si>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</si>
  <si>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</si>
  <si>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</si>
  <si>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</si>
  <si>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</si>
  <si>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</si>
  <si>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</si>
  <si>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</si>
  <si>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</si>
  <si>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</si>
  <si>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</si>
  <si>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</si>
  <si>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</si>
  <si>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</si>
  <si>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</si>
  <si>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</si>
  <si>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</si>
  <si>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</si>
  <si>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</si>
  <si>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</si>
  <si>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</si>
  <si>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</si>
  <si>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</si>
  <si>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</si>
  <si>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</si>
  <si>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</si>
  <si>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</si>
  <si>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</si>
  <si>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</si>
  <si>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</si>
  <si>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</si>
  <si>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</si>
  <si>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</si>
  <si>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</si>
  <si>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</si>
  <si>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</si>
  <si>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</si>
  <si>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</si>
  <si>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</si>
  <si>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</si>
  <si>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</si>
  <si>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</si>
  <si>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</si>
  <si>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</si>
  <si>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</si>
  <si>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</si>
  <si>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</si>
  <si>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</si>
  <si>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</si>
  <si>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</si>
  <si>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</si>
  <si>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</si>
  <si>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</si>
  <si>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</si>
  <si>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</si>
  <si>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</si>
  <si>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</si>
  <si>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</si>
  <si>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</si>
  <si>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</si>
  <si>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</si>
  <si>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</si>
  <si>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</si>
  <si>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</si>
  <si>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</si>
  <si>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</si>
  <si>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</si>
  <si>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</si>
  <si>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</si>
  <si>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</si>
  <si>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</si>
  <si>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</si>
  <si>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</si>
  <si>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</si>
  <si>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</si>
  <si>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</si>
  <si>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</si>
  <si>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</si>
  <si>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</si>
  <si>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</si>
  <si>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</si>
  <si>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</si>
  <si>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</si>
  <si>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</si>
  <si>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</si>
  <si>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</si>
  <si>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</si>
  <si>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</si>
  <si>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</si>
  <si>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</si>
  <si>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</si>
  <si>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</si>
  <si>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</si>
  <si>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</si>
  <si>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</si>
  <si>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</si>
  <si>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</si>
  <si>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</si>
  <si>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</si>
  <si>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</si>
  <si>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</si>
  <si>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</si>
  <si>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</si>
  <si>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</si>
  <si>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</si>
  <si>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</si>
  <si>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</si>
  <si>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</si>
  <si>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</si>
  <si>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</si>
  <si>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</si>
  <si>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</si>
  <si>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</si>
  <si>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</si>
  <si>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</si>
  <si>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</si>
  <si>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</si>
  <si>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</si>
  <si>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</si>
  <si>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</si>
  <si>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</si>
  <si>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</si>
  <si>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</si>
  <si>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</si>
  <si>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</si>
  <si>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</si>
  <si>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</si>
  <si>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</si>
  <si>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</si>
  <si>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</si>
  <si>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</si>
  <si>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</si>
  <si>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</si>
  <si>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</si>
  <si>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</si>
  <si>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</si>
  <si>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</si>
  <si>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</si>
  <si>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</si>
  <si>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</si>
  <si>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</si>
  <si>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</si>
  <si>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</si>
  <si>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</si>
  <si>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</si>
  <si>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</si>
  <si>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</si>
  <si>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</si>
  <si>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</si>
  <si>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</si>
  <si>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</si>
  <si>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</si>
  <si>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</si>
  <si>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</si>
  <si>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</si>
  <si>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</si>
  <si>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</si>
  <si>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</si>
  <si>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</si>
  <si>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</si>
  <si>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</si>
  <si>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</si>
  <si>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</si>
  <si>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</si>
  <si>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</si>
  <si>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</si>
  <si>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</si>
  <si>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</si>
  <si>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</si>
  <si>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</si>
  <si>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</si>
  <si>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</si>
  <si>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</si>
  <si>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</si>
  <si>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</si>
  <si>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</si>
  <si>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</si>
  <si>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</si>
  <si>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</si>
  <si>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</si>
  <si>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</si>
  <si>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</si>
  <si>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</si>
  <si>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</si>
  <si>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</si>
  <si>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</si>
  <si>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</si>
  <si>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</si>
  <si>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</si>
  <si>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</si>
  <si>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</si>
  <si>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</si>
  <si>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</si>
  <si>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</si>
  <si>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</si>
  <si>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</si>
  <si>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</si>
  <si>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</si>
  <si>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</si>
  <si>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</si>
  <si>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</si>
  <si>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</si>
  <si>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</si>
  <si>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</si>
  <si>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</si>
  <si>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</si>
  <si>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</si>
  <si>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</si>
  <si>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</si>
  <si>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</si>
  <si>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</si>
  <si>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</si>
  <si>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</si>
  <si>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</si>
  <si>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</si>
  <si>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</si>
  <si>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</si>
  <si>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</si>
  <si>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</si>
  <si>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</si>
  <si>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</si>
  <si>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</si>
  <si>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</si>
  <si>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</si>
  <si>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</si>
  <si>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</si>
  <si>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</si>
  <si>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</si>
  <si>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</si>
  <si>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</si>
  <si>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</si>
  <si>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</si>
  <si>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</si>
  <si>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</si>
  <si>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</si>
  <si>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</si>
  <si>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</si>
  <si>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</si>
  <si>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</si>
  <si>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</si>
  <si>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</si>
  <si>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</si>
  <si>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</si>
  <si>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</si>
  <si>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</si>
  <si>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</si>
  <si>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</si>
  <si>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</si>
  <si>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</si>
  <si>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</si>
  <si>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</si>
  <si>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</si>
  <si>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</si>
  <si>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</si>
  <si>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</si>
  <si>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</si>
  <si>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</si>
  <si>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</si>
  <si>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</si>
  <si>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</si>
  <si>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</si>
  <si>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</si>
  <si>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</si>
  <si>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</si>
  <si>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</si>
  <si>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</si>
  <si>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</si>
  <si>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</si>
  <si>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</si>
  <si>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</si>
  <si>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</si>
  <si>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</si>
  <si>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</si>
  <si>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</si>
  <si>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</si>
  <si>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</si>
  <si>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</si>
  <si>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</si>
  <si>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</si>
  <si>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</si>
  <si>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</si>
  <si>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</si>
  <si>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</si>
  <si>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</si>
  <si>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</si>
  <si>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</si>
  <si>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</si>
  <si>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</si>
  <si>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</si>
  <si>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</si>
  <si>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</si>
  <si>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</si>
  <si>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</si>
  <si>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</si>
  <si>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</si>
  <si>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</si>
  <si>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</si>
  <si>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</si>
  <si>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</si>
  <si>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</si>
  <si>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</si>
  <si>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</si>
  <si>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</si>
  <si>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</si>
  <si>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</si>
  <si>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</si>
  <si>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</si>
  <si>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</si>
  <si>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</si>
  <si>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</si>
  <si>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</si>
  <si>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</si>
  <si>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</si>
  <si>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</si>
  <si>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</si>
  <si>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</si>
  <si>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</si>
  <si>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</si>
  <si>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</si>
  <si>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</si>
  <si>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</si>
  <si>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</si>
  <si>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</si>
  <si>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</si>
  <si>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</si>
  <si>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</si>
  <si>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</si>
  <si>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</si>
  <si>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</si>
  <si>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</si>
  <si>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</si>
  <si>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</si>
  <si>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</si>
  <si>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</si>
  <si>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</si>
  <si>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</si>
  <si>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</si>
  <si>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</si>
  <si>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</si>
  <si>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</si>
  <si>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</si>
  <si>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</si>
  <si>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</si>
  <si>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</si>
  <si>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</si>
  <si>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</si>
  <si>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</si>
  <si>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</si>
  <si>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</si>
  <si>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</si>
  <si>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</si>
  <si>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</si>
  <si>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</si>
  <si>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</si>
  <si>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</si>
  <si>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</si>
  <si>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</si>
  <si>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</si>
  <si>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</si>
  <si>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</si>
  <si>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</si>
  <si>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</si>
  <si>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</si>
  <si>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</si>
  <si>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</si>
  <si>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</si>
  <si>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</si>
  <si>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</si>
  <si>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</si>
  <si>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</si>
  <si>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</si>
  <si>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</si>
  <si>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</si>
  <si>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</si>
  <si>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</si>
  <si>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</si>
  <si>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</si>
  <si>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</si>
  <si>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</si>
  <si>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</si>
  <si>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</si>
  <si>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</si>
  <si>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</si>
  <si>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</si>
  <si>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</si>
  <si>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</si>
  <si>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</si>
  <si>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</si>
  <si>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</si>
  <si>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</si>
  <si>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</si>
  <si>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</si>
  <si>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</si>
  <si>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</si>
  <si>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</si>
  <si>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</si>
  <si>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</si>
  <si>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</si>
  <si>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</si>
  <si>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</si>
  <si>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</si>
  <si>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</si>
  <si>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</si>
  <si>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</si>
  <si>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</si>
  <si>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</si>
  <si>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</si>
  <si>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</si>
  <si>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</si>
  <si>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</si>
  <si>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</si>
  <si>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</si>
  <si>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</si>
  <si>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</si>
  <si>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</si>
  <si>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</si>
  <si>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</si>
  <si>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</si>
  <si>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</si>
  <si>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</si>
  <si>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</si>
  <si>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</si>
  <si>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</si>
  <si>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</si>
  <si>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</si>
  <si>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</si>
  <si>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</si>
  <si>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</si>
  <si>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</si>
  <si>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</si>
  <si>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</si>
  <si>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</si>
  <si>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</si>
  <si>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</si>
  <si>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</si>
  <si>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</si>
  <si>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</si>
  <si>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</si>
  <si>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</si>
  <si>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</si>
  <si>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</si>
  <si>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</si>
  <si>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</si>
  <si>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</si>
  <si>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</si>
  <si>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</si>
  <si>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</si>
  <si>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</si>
  <si>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</si>
  <si>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</si>
  <si>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</si>
  <si>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</si>
  <si>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</si>
  <si>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</si>
  <si>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</si>
  <si>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</si>
  <si>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</si>
  <si>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</si>
  <si>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</si>
  <si>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</si>
  <si>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</si>
  <si>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</si>
  <si>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</si>
  <si>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</si>
  <si>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</si>
  <si>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</si>
  <si>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</si>
  <si>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</si>
  <si>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</si>
  <si>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</si>
  <si>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</si>
  <si>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</si>
  <si>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</si>
  <si>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</si>
  <si>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</si>
  <si>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</si>
  <si>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</si>
  <si>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</si>
  <si>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</si>
  <si>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</si>
  <si>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</si>
  <si>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</si>
  <si>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</si>
  <si>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</si>
  <si>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</si>
  <si>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</si>
  <si>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</si>
  <si>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</si>
  <si>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</si>
  <si>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</si>
  <si>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</si>
  <si>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</si>
  <si>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</si>
  <si>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</si>
  <si>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</si>
  <si>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</si>
  <si>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</si>
  <si>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</si>
  <si>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</si>
  <si>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</si>
  <si>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</si>
  <si>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</si>
  <si>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</si>
  <si>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</si>
  <si>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</si>
  <si>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</si>
  <si>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</si>
  <si>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</si>
  <si>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</si>
  <si>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</si>
  <si>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</si>
  <si>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</si>
  <si>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</si>
  <si>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</si>
  <si>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</si>
  <si>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</si>
  <si>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</si>
  <si>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</si>
  <si>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</si>
  <si>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</si>
  <si>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</si>
  <si>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</si>
  <si>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</si>
  <si>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</si>
  <si>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</si>
  <si>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</si>
  <si>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</si>
  <si>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</si>
  <si>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</si>
  <si>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</si>
  <si>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</si>
  <si>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</si>
  <si>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</si>
  <si>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</si>
  <si>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</si>
  <si>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</si>
  <si>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</si>
  <si>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</si>
  <si>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</si>
  <si>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</si>
  <si>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</si>
  <si>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</si>
  <si>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</si>
  <si>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</si>
  <si>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</si>
  <si>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</si>
  <si>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</si>
  <si>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</si>
  <si>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</si>
  <si>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</si>
  <si>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</si>
  <si>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</si>
  <si>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</si>
  <si>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</si>
  <si>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</si>
  <si>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</si>
  <si>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</si>
  <si>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</si>
  <si>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</si>
  <si>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</si>
  <si>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</si>
  <si>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</si>
  <si>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</si>
  <si>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</si>
  <si>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</si>
  <si>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</si>
  <si>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</si>
  <si>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</si>
  <si>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</si>
  <si>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</si>
  <si>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</si>
  <si>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</si>
  <si>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</si>
  <si>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</si>
  <si>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</si>
  <si>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</si>
  <si>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</si>
  <si>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</si>
  <si>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</si>
  <si>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</si>
  <si>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</si>
  <si>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</si>
  <si>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</si>
  <si>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</si>
  <si>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</si>
  <si>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</si>
  <si>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</si>
  <si>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</si>
  <si>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</si>
  <si>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</si>
  <si>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</si>
  <si>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</si>
  <si>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</si>
  <si>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</si>
  <si>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</si>
  <si>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</si>
  <si>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</si>
  <si>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</si>
  <si>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</si>
  <si>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</si>
  <si>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</si>
  <si>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</si>
  <si>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</si>
  <si>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</si>
  <si>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</si>
  <si>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</si>
  <si>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</si>
  <si>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</si>
  <si>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</si>
  <si>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</si>
  <si>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</si>
  <si>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</si>
  <si>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</si>
  <si>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</si>
  <si>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</si>
  <si>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</si>
  <si>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</si>
  <si>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</si>
  <si>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</si>
  <si>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</si>
  <si>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</si>
  <si>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</si>
  <si>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</si>
  <si>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</si>
  <si>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</si>
  <si>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</si>
  <si>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</si>
  <si>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</si>
  <si>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</si>
  <si>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</si>
  <si>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</si>
  <si>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</si>
  <si>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</si>
  <si>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</si>
  <si>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</si>
  <si>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</si>
  <si>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</si>
  <si>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</si>
  <si>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</si>
  <si>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</si>
  <si>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</si>
  <si>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</si>
  <si>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</si>
  <si>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</si>
  <si>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</si>
  <si>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</si>
  <si>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</si>
  <si>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</si>
  <si>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</si>
  <si>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</si>
  <si>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</si>
  <si>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</si>
  <si>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</si>
  <si>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</si>
  <si>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</si>
  <si>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</si>
  <si>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</si>
  <si>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</si>
  <si>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</si>
  <si>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</si>
  <si>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</si>
  <si>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</si>
  <si>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</si>
  <si>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</si>
  <si>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</si>
  <si>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</si>
  <si>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</si>
  <si>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</si>
  <si>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</si>
  <si>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</si>
  <si>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</si>
  <si>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</si>
  <si>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</si>
  <si>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</si>
  <si>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</si>
  <si>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</si>
  <si>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</si>
  <si>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</si>
  <si>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</si>
  <si>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</si>
  <si>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</si>
  <si>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</si>
  <si>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</si>
  <si>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</si>
  <si>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</si>
  <si>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</si>
  <si>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</si>
  <si>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</si>
  <si>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</si>
  <si>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</si>
  <si>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</si>
  <si>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</si>
  <si>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</si>
  <si>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</si>
  <si>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</si>
  <si>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</si>
  <si>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</si>
  <si>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</si>
  <si>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</si>
  <si>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</si>
  <si>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</si>
  <si>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</si>
  <si>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</si>
  <si>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</si>
  <si>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</si>
  <si>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</si>
  <si>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</si>
  <si>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</si>
  <si>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</si>
  <si>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</si>
  <si>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</si>
  <si>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</si>
  <si>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</si>
  <si>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</si>
  <si>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</si>
  <si>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</si>
  <si>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</si>
  <si>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</si>
  <si>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</si>
  <si>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</si>
  <si>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</si>
  <si>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</si>
  <si>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</si>
  <si>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</si>
  <si>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</si>
  <si>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</si>
  <si>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</si>
  <si>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</si>
  <si>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</si>
  <si>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</si>
  <si>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</si>
  <si>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</si>
  <si>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</si>
  <si>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</si>
  <si>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</si>
  <si>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</si>
  <si>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</si>
  <si>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</si>
  <si>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</si>
  <si>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</si>
  <si>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</si>
  <si>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</si>
  <si>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</si>
  <si>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</si>
  <si>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</si>
  <si>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</si>
  <si>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</si>
  <si>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</si>
  <si>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</si>
  <si>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</si>
  <si>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</si>
  <si>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</si>
  <si>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</si>
  <si>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</si>
  <si>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</si>
  <si>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</si>
  <si>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</si>
  <si>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</si>
  <si>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</si>
  <si>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</si>
  <si>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</si>
  <si>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</si>
  <si>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</si>
  <si>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</si>
  <si>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</si>
  <si>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</si>
  <si>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</si>
  <si>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</si>
  <si>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</si>
  <si>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</si>
  <si>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</si>
  <si>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</si>
  <si>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</si>
  <si>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</si>
  <si>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</si>
  <si>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</si>
  <si>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</si>
  <si>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</si>
  <si>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</si>
  <si>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</si>
  <si>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</si>
  <si>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</si>
  <si>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</si>
  <si>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</si>
  <si>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</si>
  <si>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</si>
  <si>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</si>
  <si>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</si>
  <si>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</si>
  <si>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</si>
  <si>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</si>
  <si>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</si>
  <si>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</si>
  <si>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</si>
  <si>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</si>
  <si>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</si>
  <si>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</si>
  <si>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</si>
  <si>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</si>
  <si>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</si>
  <si>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</si>
  <si>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</si>
  <si>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</si>
  <si>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</si>
  <si>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</si>
  <si>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</si>
  <si>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</si>
  <si>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</si>
  <si>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</si>
  <si>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</si>
  <si>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</si>
  <si>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</si>
  <si>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</si>
  <si>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</si>
  <si>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</si>
  <si>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</si>
  <si>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</si>
  <si>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</si>
  <si>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</si>
  <si>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</si>
  <si>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</si>
  <si>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</si>
  <si>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</si>
  <si>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</si>
  <si>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</si>
  <si>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</si>
  <si>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</si>
  <si>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</si>
  <si>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</si>
  <si>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</si>
  <si>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</si>
  <si>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</si>
  <si>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</si>
  <si>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</si>
  <si>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</si>
  <si>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</si>
  <si>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</si>
  <si>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</si>
  <si>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</si>
  <si>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</si>
  <si>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</si>
  <si>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</si>
  <si>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</si>
  <si>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</si>
  <si>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</si>
  <si>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</si>
  <si>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</si>
  <si>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</si>
  <si>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</si>
  <si>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</si>
  <si>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</si>
  <si>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</si>
  <si>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</si>
  <si>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</si>
  <si>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</si>
  <si>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</si>
  <si>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</si>
  <si>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</si>
  <si>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</si>
  <si>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</si>
  <si>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</si>
  <si>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</si>
  <si>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</si>
  <si>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</si>
  <si>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</si>
  <si>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</si>
  <si>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</si>
  <si>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</si>
  <si>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</si>
  <si>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</si>
  <si>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</si>
  <si>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</si>
  <si>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</si>
  <si>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</si>
  <si>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</si>
  <si>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</si>
  <si>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</si>
  <si>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</si>
  <si>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</si>
  <si>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</si>
  <si>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</si>
  <si>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</si>
  <si>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</si>
  <si>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</si>
  <si>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</si>
  <si>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</si>
  <si>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</si>
  <si>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</si>
  <si>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</si>
  <si>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</si>
  <si>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</si>
  <si>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</si>
  <si>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</si>
  <si>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</si>
  <si>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</si>
  <si>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</si>
  <si>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</si>
  <si>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</si>
  <si>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</si>
  <si>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</si>
  <si>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</si>
  <si>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</si>
  <si>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</si>
  <si>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</si>
  <si>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</si>
  <si>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</si>
  <si>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</si>
  <si>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</si>
  <si>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</si>
  <si>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</si>
  <si>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</si>
  <si>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</si>
  <si>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</si>
  <si>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</si>
  <si>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</si>
  <si>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</si>
  <si>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</si>
  <si>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</si>
  <si>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</si>
  <si>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</si>
  <si>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</si>
  <si>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</si>
  <si>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</si>
  <si>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</si>
  <si>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</si>
  <si>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</si>
  <si>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</si>
  <si>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</si>
  <si>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</si>
  <si>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</si>
  <si>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</si>
  <si>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</si>
  <si>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</si>
  <si>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</si>
  <si>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</si>
  <si>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</si>
  <si>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</si>
  <si>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</si>
  <si>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</si>
  <si>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</si>
  <si>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</si>
  <si>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</si>
  <si>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</si>
  <si>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</si>
  <si>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</si>
  <si>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</si>
  <si>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</si>
  <si>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</si>
  <si>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</si>
  <si>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</si>
  <si>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</si>
  <si>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</si>
  <si>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</si>
  <si>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</si>
  <si>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</si>
  <si>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</si>
  <si>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</si>
  <si>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</si>
  <si>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</si>
  <si>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</si>
  <si>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</si>
  <si>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</si>
  <si>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</si>
  <si>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</si>
  <si>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</si>
  <si>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</si>
  <si>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</si>
  <si>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</si>
  <si>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</si>
  <si>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</si>
  <si>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</si>
  <si>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</si>
  <si>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</si>
  <si>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</si>
  <si>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</si>
  <si>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</si>
  <si>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</si>
  <si>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</si>
  <si>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</si>
  <si>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</si>
  <si>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</si>
  <si>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</si>
  <si>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</si>
  <si>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</si>
  <si>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</si>
  <si>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</si>
  <si>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</si>
  <si>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</si>
  <si>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</si>
  <si>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</si>
  <si>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</si>
  <si>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</si>
  <si>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</si>
  <si>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</si>
  <si>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</si>
  <si>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</si>
  <si>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</si>
  <si>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</si>
  <si>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</si>
  <si>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</si>
  <si>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</si>
  <si>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</si>
  <si>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</si>
  <si>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</si>
  <si>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</si>
  <si>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</si>
  <si>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</si>
  <si>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</si>
  <si>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</si>
  <si>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</si>
  <si>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</si>
  <si>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</si>
  <si>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</si>
  <si>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</si>
  <si>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</si>
  <si>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</si>
  <si>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</si>
  <si>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</si>
  <si>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</si>
  <si>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</si>
  <si>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</si>
  <si>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</si>
  <si>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</si>
  <si>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</si>
  <si>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</si>
  <si>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</si>
  <si>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</si>
  <si>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</si>
  <si>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</si>
  <si>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</si>
  <si>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</si>
  <si>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</si>
  <si>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</si>
  <si>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</si>
  <si>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</si>
  <si>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</si>
  <si>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</si>
  <si>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</si>
  <si>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</si>
  <si>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</si>
  <si>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</si>
  <si>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</si>
  <si>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</si>
  <si>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</si>
  <si>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</si>
  <si>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</si>
  <si>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</si>
  <si>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</si>
  <si>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</si>
  <si>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</si>
  <si>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</si>
  <si>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</si>
  <si>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</si>
  <si>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</si>
  <si>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</si>
  <si>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</si>
  <si>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</si>
  <si>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</si>
  <si>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</si>
  <si>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</si>
  <si>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</si>
  <si>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</si>
  <si>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</si>
  <si>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</si>
  <si>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</si>
  <si>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</si>
  <si>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</si>
  <si>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</si>
  <si>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</si>
  <si>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</si>
  <si>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</si>
  <si>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</si>
  <si>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</si>
  <si>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</si>
  <si>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</si>
  <si>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</si>
  <si>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</si>
  <si>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</si>
  <si>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</si>
  <si>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</si>
  <si>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</si>
  <si>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</si>
  <si>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</si>
  <si>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</si>
  <si>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</si>
  <si>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</si>
  <si>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</si>
  <si>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</si>
  <si>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</si>
  <si>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</si>
  <si>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</si>
  <si>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</si>
  <si>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</si>
  <si>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</si>
  <si>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</si>
  <si>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</si>
  <si>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</si>
  <si>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</si>
  <si>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</si>
  <si>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</si>
  <si>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</si>
  <si>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</si>
  <si>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</si>
  <si>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</si>
  <si>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</si>
  <si>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</si>
  <si>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</si>
  <si>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</si>
  <si>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</si>
  <si>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</si>
  <si>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</si>
  <si>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</si>
  <si>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</si>
  <si>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</si>
  <si>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</si>
  <si>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</si>
  <si>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</si>
  <si>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</si>
  <si>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</si>
  <si>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</si>
  <si>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</si>
  <si>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</si>
  <si>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</si>
  <si>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</si>
  <si>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</si>
  <si>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</si>
  <si>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</si>
  <si>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</si>
  <si>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</si>
  <si>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</si>
  <si>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</si>
  <si>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</si>
  <si>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</si>
  <si>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</si>
  <si>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</si>
  <si>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</si>
  <si>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</si>
  <si>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</si>
  <si>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</si>
  <si>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</si>
  <si>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</si>
  <si>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</si>
  <si>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</si>
  <si>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</si>
  <si>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</si>
  <si>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</si>
  <si>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</si>
  <si>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</si>
  <si>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</si>
  <si>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</si>
  <si>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</si>
  <si>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</si>
  <si>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</si>
  <si>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</si>
  <si>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</si>
  <si>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</si>
  <si>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</si>
  <si>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</si>
  <si>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</si>
  <si>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</si>
  <si>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</si>
  <si>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</si>
  <si>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</si>
  <si>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</si>
  <si>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</si>
  <si>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</si>
  <si>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</si>
  <si>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</si>
  <si>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</si>
  <si>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</si>
  <si>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</si>
  <si>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</si>
  <si>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</si>
  <si>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</si>
  <si>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</si>
  <si>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</si>
  <si>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</si>
  <si>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</si>
  <si>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</si>
  <si>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</si>
  <si>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</si>
  <si>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</si>
  <si>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</si>
  <si>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</si>
  <si>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</si>
  <si>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</si>
  <si>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</si>
  <si>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</si>
  <si>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</si>
  <si>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</si>
  <si>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</si>
  <si>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</si>
  <si>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</si>
  <si>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</si>
  <si>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</si>
  <si>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</si>
  <si>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</si>
  <si>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</si>
  <si>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</si>
  <si>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</si>
  <si>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</si>
  <si>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</si>
  <si>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</si>
  <si>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</si>
  <si>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</si>
  <si>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</si>
  <si>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</si>
  <si>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</si>
  <si>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</si>
  <si>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</si>
  <si>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</si>
  <si>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</si>
  <si>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</si>
  <si>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</si>
  <si>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</si>
  <si>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</si>
  <si>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</si>
  <si>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</si>
  <si>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</si>
  <si>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</si>
  <si>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</si>
  <si>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</si>
  <si>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</si>
  <si>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</si>
  <si>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</si>
  <si>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</si>
  <si>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</si>
  <si>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</si>
  <si>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</si>
  <si>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</si>
  <si>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</si>
  <si>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</si>
  <si>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</si>
  <si>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</si>
  <si>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</si>
  <si>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</si>
  <si>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</si>
  <si>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</si>
  <si>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</si>
  <si>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</si>
  <si>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</si>
  <si>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</si>
  <si>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</si>
  <si>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</si>
  <si>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</si>
  <si>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</si>
  <si>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</si>
  <si>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</si>
  <si>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</si>
  <si>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</si>
  <si>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</si>
  <si>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</si>
  <si>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</si>
  <si>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</si>
  <si>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</si>
  <si>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</si>
  <si>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</si>
  <si>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</si>
  <si>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</si>
  <si>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</si>
  <si>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</si>
  <si>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</si>
  <si>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</si>
  <si>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</si>
  <si>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</si>
  <si>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</si>
  <si>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</si>
  <si>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</si>
  <si>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</si>
  <si>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</si>
  <si>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</si>
  <si>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</si>
  <si>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</si>
  <si>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</si>
  <si>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</si>
  <si>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</si>
  <si>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</si>
  <si>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</si>
  <si>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</si>
  <si>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</si>
  <si>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</si>
  <si>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</si>
  <si>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</si>
  <si>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</si>
  <si>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</si>
  <si>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</si>
  <si>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</si>
  <si>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</si>
  <si>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</si>
  <si>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</si>
  <si>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</si>
  <si>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</si>
  <si>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</si>
  <si>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</si>
  <si>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</si>
  <si>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</si>
  <si>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</si>
  <si>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</si>
  <si>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</si>
  <si>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</si>
  <si>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</si>
  <si>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</si>
  <si>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</si>
  <si>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</si>
  <si>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</si>
  <si>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</si>
  <si>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</si>
  <si>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</si>
  <si>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</si>
  <si>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</si>
  <si>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</si>
  <si>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</si>
  <si>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</si>
  <si>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</si>
  <si>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</si>
  <si>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</si>
  <si>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</si>
  <si>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</si>
  <si>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</si>
  <si>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</si>
  <si>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</si>
  <si>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</si>
  <si>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</si>
  <si>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</si>
  <si>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</si>
  <si>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</si>
  <si>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</si>
  <si>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</si>
  <si>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</si>
  <si>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</si>
  <si>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</si>
  <si>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</si>
  <si>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</si>
  <si>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</si>
  <si>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</si>
  <si>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</si>
  <si>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</si>
  <si>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</si>
  <si>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</si>
  <si>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</si>
  <si>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</si>
  <si>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</si>
  <si>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</si>
  <si>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</si>
  <si>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</si>
  <si>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</si>
  <si>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</si>
  <si>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</si>
  <si>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</si>
  <si>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</si>
  <si>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</si>
  <si>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</si>
  <si>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</si>
  <si>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</si>
  <si>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</si>
  <si>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</si>
  <si>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</si>
  <si>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</si>
  <si>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</si>
  <si>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</si>
  <si>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</si>
  <si>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</si>
  <si>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</si>
  <si>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</si>
  <si>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</si>
  <si>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</si>
  <si>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</si>
  <si>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</si>
  <si>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</si>
  <si>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</si>
  <si>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</si>
  <si>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</si>
  <si>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</si>
  <si>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</si>
  <si>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</si>
  <si>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</si>
  <si>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</si>
  <si>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</si>
  <si>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</si>
  <si>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</si>
  <si>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</si>
  <si>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</si>
  <si>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</si>
  <si>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</si>
  <si>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</si>
  <si>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</si>
  <si>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</si>
  <si>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</si>
  <si>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</si>
  <si>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</si>
  <si>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</si>
  <si>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</si>
  <si>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</si>
  <si>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</si>
  <si>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</si>
  <si>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</si>
  <si>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</si>
  <si>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</si>
  <si>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</si>
  <si>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</si>
  <si>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</si>
  <si>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</si>
  <si>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</si>
  <si>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</si>
  <si>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</si>
  <si>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</si>
  <si>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</si>
  <si>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</si>
  <si>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</si>
  <si>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</si>
  <si>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</si>
  <si>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</si>
  <si>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</si>
  <si>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</si>
  <si>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</si>
  <si>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</si>
  <si>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</si>
  <si>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</si>
  <si>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</si>
  <si>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</si>
  <si>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</si>
  <si>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</si>
  <si>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</si>
  <si>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</si>
  <si>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</si>
  <si>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</si>
  <si>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</si>
  <si>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</si>
  <si>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</si>
  <si>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</si>
  <si>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</si>
  <si>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</si>
  <si>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</si>
  <si>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</si>
  <si>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</si>
  <si>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</si>
  <si>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</si>
  <si>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</si>
  <si>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</si>
  <si>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</si>
  <si>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</si>
  <si>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</si>
  <si>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</si>
  <si>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</si>
  <si>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</si>
  <si>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</si>
  <si>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</si>
  <si>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</si>
  <si>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</si>
  <si>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</si>
  <si>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</si>
  <si>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</si>
  <si>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</si>
  <si>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</si>
  <si>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</si>
  <si>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</si>
  <si>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</si>
  <si>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</si>
  <si>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</si>
  <si>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</si>
  <si>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</si>
  <si>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</si>
  <si>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</si>
  <si>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</si>
  <si>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</si>
  <si>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</si>
  <si>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</si>
  <si>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</si>
  <si>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</si>
  <si>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</si>
  <si>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</si>
  <si>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</si>
  <si>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</si>
  <si>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</si>
  <si>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</si>
  <si>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</si>
  <si>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</si>
  <si>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</si>
  <si>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</si>
  <si>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</si>
  <si>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</si>
  <si>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</si>
  <si>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</si>
  <si>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</si>
  <si>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</si>
  <si>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</si>
  <si>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</si>
  <si>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</si>
  <si>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</si>
  <si>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</si>
  <si>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</si>
  <si>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</si>
  <si>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</si>
  <si>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</si>
  <si>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</si>
  <si>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</si>
  <si>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</si>
  <si>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</si>
  <si>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</si>
  <si>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</si>
  <si>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</si>
  <si>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</si>
  <si>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</si>
  <si>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</si>
  <si>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</si>
  <si>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</si>
  <si>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</si>
  <si>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</si>
  <si>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</si>
  <si>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</si>
  <si>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</si>
  <si>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</si>
  <si>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</si>
  <si>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</si>
  <si>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</si>
  <si>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</si>
  <si>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</si>
  <si>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</si>
  <si>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</si>
  <si>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</si>
  <si>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</si>
  <si>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</si>
  <si>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</si>
  <si>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</si>
  <si>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</si>
  <si>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</si>
  <si>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</si>
  <si>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</si>
  <si>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</si>
  <si>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</si>
  <si>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</si>
  <si>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</si>
  <si>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</si>
  <si>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</si>
  <si>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</si>
  <si>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</si>
  <si>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</si>
  <si>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</si>
  <si>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</si>
  <si>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</si>
  <si>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</si>
  <si>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</si>
  <si>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</si>
  <si>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</si>
  <si>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</si>
  <si>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</si>
  <si>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</si>
  <si>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</si>
  <si>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</si>
  <si>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</si>
  <si>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</si>
  <si>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</si>
  <si>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</si>
  <si>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</si>
  <si>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</si>
  <si>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</si>
  <si>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</si>
  <si>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</si>
  <si>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</si>
  <si>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</si>
  <si>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</si>
  <si>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</si>
  <si>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</si>
  <si>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</si>
  <si>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</si>
  <si>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</si>
  <si>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</si>
  <si>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</si>
  <si>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</si>
  <si>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</si>
  <si>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</si>
  <si>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</si>
  <si>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</si>
  <si>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</si>
  <si>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</si>
  <si>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</si>
  <si>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</si>
  <si>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</si>
  <si>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</si>
  <si>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</si>
  <si>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</si>
  <si>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</si>
  <si>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</si>
  <si>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</si>
  <si>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</si>
  <si>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</si>
  <si>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</si>
  <si>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</si>
  <si>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</si>
  <si>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</si>
  <si>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</si>
  <si>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</si>
  <si>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</si>
  <si>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</si>
  <si>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</si>
  <si>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</si>
  <si>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</si>
  <si>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</si>
  <si>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</si>
  <si>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</si>
  <si>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</si>
  <si>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</si>
  <si>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</si>
  <si>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</si>
  <si>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</si>
  <si>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</si>
  <si>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</si>
  <si>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</si>
  <si>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</si>
  <si>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</si>
  <si>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</si>
  <si>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</si>
  <si>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</si>
  <si>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</si>
  <si>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</si>
  <si>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</si>
  <si>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</si>
  <si>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</si>
  <si>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</si>
  <si>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</si>
  <si>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</si>
  <si>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</si>
  <si>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</si>
  <si>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</si>
  <si>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</si>
  <si>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</si>
  <si>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</si>
  <si>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</si>
  <si>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</si>
  <si>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</si>
  <si>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</si>
  <si>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</si>
  <si>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</si>
  <si>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</si>
  <si>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</si>
  <si>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</si>
  <si>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</si>
  <si>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</si>
  <si>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</si>
  <si>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</si>
  <si>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</si>
  <si>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</si>
  <si>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</si>
  <si>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</si>
  <si>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</si>
  <si>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</si>
  <si>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</si>
  <si>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</si>
  <si>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</si>
  <si>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</si>
  <si>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</si>
  <si>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</si>
  <si>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</si>
  <si>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</si>
  <si>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</si>
  <si>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</si>
  <si>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</si>
  <si>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</si>
  <si>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</si>
  <si>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</si>
  <si>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</si>
  <si>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</si>
  <si>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</si>
  <si>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</si>
  <si>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</si>
  <si>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</si>
  <si>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</si>
  <si>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</si>
  <si>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</si>
  <si>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</si>
  <si>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</si>
  <si>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</si>
  <si>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</si>
  <si>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</si>
  <si>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</si>
  <si>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</si>
  <si>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</si>
  <si>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</si>
  <si>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</si>
  <si>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</si>
  <si>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</si>
  <si>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</si>
  <si>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</si>
  <si>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</si>
  <si>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</si>
  <si>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</si>
  <si>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</si>
  <si>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</si>
  <si>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</si>
  <si>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</si>
  <si>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</si>
  <si>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</si>
  <si>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</si>
  <si>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</si>
  <si>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</si>
  <si>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</si>
  <si>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</si>
  <si>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</si>
  <si>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</si>
  <si>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</si>
  <si>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</si>
  <si>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</si>
  <si>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</si>
  <si>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</si>
  <si>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</si>
  <si>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</si>
  <si>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</si>
  <si>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</si>
  <si>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</si>
  <si>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</si>
  <si>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</si>
  <si>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</si>
  <si>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</si>
  <si>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</si>
  <si>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</si>
  <si>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</si>
  <si>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</si>
  <si>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</si>
  <si>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</si>
  <si>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</si>
  <si>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</si>
  <si>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</si>
  <si>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</si>
  <si>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</si>
  <si>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</si>
  <si>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</si>
  <si>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</si>
  <si>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</si>
  <si>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</si>
  <si>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</si>
  <si>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</si>
  <si>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</si>
  <si>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</si>
  <si>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</si>
  <si>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</si>
  <si>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</si>
  <si>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</si>
  <si>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</si>
  <si>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</si>
  <si>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</si>
  <si>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</si>
  <si>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</si>
  <si>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</si>
  <si>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</si>
  <si>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</si>
  <si>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</si>
  <si>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</si>
  <si>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</si>
  <si>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</si>
  <si>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</si>
  <si>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</si>
  <si>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</si>
  <si>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</si>
  <si>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</si>
  <si>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</si>
  <si>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</si>
  <si>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</si>
  <si>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</si>
  <si>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</si>
  <si>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</si>
  <si>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</si>
  <si>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</si>
  <si>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</si>
  <si>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</si>
  <si>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</si>
  <si>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</si>
  <si>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</si>
  <si>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</si>
  <si>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</si>
  <si>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</si>
  <si>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</si>
  <si>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</si>
  <si>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</si>
  <si>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</si>
  <si>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</si>
  <si>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</si>
  <si>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</si>
  <si>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</si>
  <si>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</si>
  <si>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</si>
  <si>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</si>
  <si>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</si>
  <si>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</si>
  <si>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</si>
  <si>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</si>
  <si>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</si>
  <si>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</si>
  <si>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</si>
  <si>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</si>
  <si>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</si>
  <si>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</si>
  <si>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</si>
  <si>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</si>
  <si>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</si>
  <si>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</si>
  <si>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</si>
  <si>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</si>
  <si>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</si>
  <si>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</si>
  <si>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</si>
  <si>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</si>
  <si>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</si>
  <si>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</si>
  <si>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</si>
  <si>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</si>
  <si>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</si>
  <si>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</si>
  <si>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</si>
  <si>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</si>
  <si>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</si>
  <si>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</si>
  <si>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</si>
  <si>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</si>
  <si>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</si>
  <si>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</si>
  <si>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</si>
  <si>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</si>
  <si>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</si>
  <si>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</si>
  <si>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</si>
  <si>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</si>
  <si>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</si>
  <si>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</si>
  <si>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</si>
  <si>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</si>
  <si>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</si>
  <si>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</si>
  <si>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</si>
  <si>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</si>
  <si>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</si>
  <si>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</si>
  <si>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</si>
  <si>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</si>
  <si>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</si>
  <si>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</si>
  <si>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</si>
  <si>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</si>
  <si>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</si>
  <si>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</si>
  <si>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</si>
  <si>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</si>
  <si>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</si>
  <si>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</si>
  <si>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</si>
  <si>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</si>
  <si>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</si>
  <si>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</si>
  <si>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</si>
  <si>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</si>
  <si>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</si>
  <si>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</si>
  <si>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</si>
  <si>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</si>
  <si>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</si>
  <si>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</si>
  <si>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</si>
  <si>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</si>
  <si>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</si>
  <si>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</si>
  <si>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</si>
  <si>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</si>
  <si>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</si>
  <si>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</si>
  <si>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</si>
  <si>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</si>
  <si>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</si>
  <si>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</si>
  <si>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</si>
  <si>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</si>
  <si>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</si>
  <si>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</si>
  <si>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</si>
  <si>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</si>
  <si>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</si>
  <si>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</si>
  <si>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</si>
  <si>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</si>
  <si>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</si>
  <si>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</si>
  <si>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</si>
  <si>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</si>
  <si>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</si>
  <si>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</si>
  <si>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</si>
  <si>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</si>
  <si>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</si>
  <si>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</si>
  <si>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</si>
  <si>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</si>
  <si>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</si>
  <si>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</si>
  <si>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</si>
  <si>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</si>
  <si>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</si>
  <si>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</si>
  <si>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</si>
  <si>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</si>
  <si>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</si>
  <si>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</si>
  <si>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</si>
  <si>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</si>
  <si>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</si>
  <si>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</si>
  <si>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</si>
  <si>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</si>
  <si>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</si>
  <si>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</si>
  <si>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</si>
  <si>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</si>
  <si>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</si>
  <si>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</si>
  <si>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</si>
  <si>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</si>
  <si>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</si>
  <si>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</si>
  <si>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</si>
  <si>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</si>
  <si>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</si>
  <si>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</si>
  <si>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</si>
  <si>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</si>
  <si>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</si>
  <si>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</si>
  <si>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</si>
  <si>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</si>
  <si>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</si>
  <si>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</si>
  <si>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</si>
  <si>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</si>
  <si>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</si>
  <si>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</si>
  <si>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</si>
  <si>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</si>
  <si>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</si>
  <si>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</si>
  <si>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</si>
  <si>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</si>
  <si>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</si>
  <si>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</si>
  <si>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</si>
  <si>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</si>
  <si>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</si>
  <si>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</si>
  <si>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</si>
  <si>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</si>
  <si>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</si>
  <si>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</si>
  <si>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</si>
  <si>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</si>
  <si>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</si>
  <si>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</si>
  <si>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</si>
  <si>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</si>
  <si>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</si>
  <si>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</si>
  <si>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</si>
  <si>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</si>
  <si>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</si>
  <si>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</si>
  <si>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</si>
  <si>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</si>
  <si>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</si>
  <si>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</si>
  <si>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</si>
  <si>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</si>
  <si>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</si>
  <si>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</si>
  <si>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</si>
  <si>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</si>
  <si>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</si>
  <si>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</si>
  <si>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</si>
  <si>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</si>
  <si>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</si>
  <si>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</si>
  <si>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</si>
  <si>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</si>
  <si>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</si>
  <si>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</si>
  <si>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</si>
  <si>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</si>
  <si>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</si>
  <si>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</si>
  <si>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</si>
  <si>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</si>
  <si>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</si>
  <si>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</si>
  <si>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</si>
  <si>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</si>
  <si>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</si>
  <si>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</si>
  <si>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</si>
  <si>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</si>
  <si>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</si>
  <si>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</si>
  <si>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</si>
  <si>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</si>
  <si>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</si>
  <si>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</si>
  <si>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</si>
  <si>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</si>
  <si>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</si>
  <si>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</si>
  <si>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</si>
  <si>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</si>
  <si>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</si>
  <si>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</si>
  <si>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</si>
  <si>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</si>
  <si>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</si>
  <si>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</si>
  <si>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</si>
  <si>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</si>
  <si>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</si>
  <si>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</si>
  <si>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</si>
  <si>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</si>
  <si>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</si>
  <si>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</si>
  <si>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</si>
  <si>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</si>
  <si>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</si>
  <si>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</si>
  <si>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</si>
  <si>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</si>
  <si>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</si>
  <si>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</si>
  <si>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</si>
  <si>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</si>
  <si>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</si>
  <si>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</si>
  <si>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</si>
  <si>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</si>
  <si>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</si>
  <si>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</si>
  <si>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</si>
  <si>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</si>
  <si>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</si>
  <si>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</si>
  <si>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</si>
  <si>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</si>
  <si>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</si>
  <si>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</si>
  <si>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</si>
  <si>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</si>
  <si>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</si>
  <si>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</si>
  <si>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</si>
  <si>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</si>
  <si>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</si>
  <si>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</si>
  <si>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</si>
  <si>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</si>
  <si>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</si>
  <si>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</si>
  <si>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</si>
  <si>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</si>
  <si>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</si>
  <si>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</si>
  <si>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</si>
  <si>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</si>
  <si>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</si>
  <si>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</si>
  <si>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</si>
  <si>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</si>
  <si>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</si>
  <si>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</si>
  <si>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</si>
  <si>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</si>
  <si>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</si>
  <si>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</si>
  <si>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</si>
  <si>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</si>
  <si>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</si>
  <si>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</si>
  <si>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</si>
  <si>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</si>
  <si>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</si>
  <si>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</si>
  <si>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</si>
  <si>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</si>
  <si>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</si>
  <si>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</si>
  <si>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</si>
  <si>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</si>
  <si>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</si>
  <si>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</si>
  <si>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</si>
  <si>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</si>
  <si>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</si>
  <si>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</si>
  <si>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</si>
  <si>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</si>
  <si>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</si>
  <si>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</si>
  <si>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</si>
  <si>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</si>
  <si>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</si>
  <si>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</si>
  <si>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</si>
  <si>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</si>
  <si>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</si>
  <si>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</si>
  <si>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</si>
  <si>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</si>
  <si>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</si>
  <si>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</si>
  <si>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</si>
  <si>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</si>
  <si>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</si>
  <si>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</si>
  <si>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</si>
  <si>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</si>
  <si>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</si>
  <si>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</si>
  <si>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</si>
  <si>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</si>
  <si>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</si>
  <si>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</si>
  <si>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</si>
  <si>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</si>
  <si>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</si>
  <si>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</si>
  <si>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</si>
  <si>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</si>
  <si>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</si>
  <si>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</si>
  <si>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</si>
  <si>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</si>
  <si>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</si>
  <si>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</si>
  <si>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</si>
  <si>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</si>
  <si>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</si>
  <si>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</si>
  <si>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</si>
  <si>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</si>
  <si>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</si>
  <si>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</si>
  <si>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</si>
  <si>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</si>
  <si>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</si>
  <si>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</si>
  <si>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</si>
  <si>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</si>
  <si>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</si>
  <si>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</si>
  <si>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</si>
  <si>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</si>
  <si>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</si>
  <si>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</si>
  <si>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</si>
  <si>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</si>
  <si>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</si>
  <si>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</si>
  <si>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</si>
  <si>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</si>
  <si>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</si>
  <si>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</si>
  <si>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</si>
  <si>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</si>
  <si>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</si>
  <si>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</si>
  <si>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</si>
  <si>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</si>
  <si>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</si>
  <si>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</si>
  <si>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</si>
  <si>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</si>
  <si>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</si>
  <si>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</si>
  <si>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</si>
  <si>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</si>
  <si>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</si>
  <si>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</si>
  <si>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</si>
  <si>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</si>
  <si>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</si>
  <si>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</si>
  <si>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</si>
  <si>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</si>
  <si>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</si>
  <si>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</si>
  <si>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</si>
  <si>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</si>
  <si>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</si>
  <si>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</si>
  <si>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</si>
  <si>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</si>
  <si>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</si>
  <si>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</si>
  <si>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</si>
  <si>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</si>
  <si>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</si>
  <si>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</si>
  <si>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</si>
  <si>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</si>
  <si>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</si>
  <si>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</si>
  <si>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</si>
  <si>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</si>
  <si>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</si>
  <si>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</si>
  <si>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</si>
  <si>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</si>
  <si>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</si>
  <si>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</si>
  <si>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</si>
  <si>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</si>
  <si>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</si>
  <si>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</si>
  <si>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</si>
  <si>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</si>
  <si>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</si>
  <si>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</si>
  <si>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</si>
  <si>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</si>
  <si>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</si>
  <si>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</si>
  <si>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</si>
  <si>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</si>
  <si>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</si>
  <si>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</si>
  <si>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</si>
  <si>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</si>
  <si>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</si>
  <si>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</si>
  <si>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</si>
  <si>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</si>
  <si>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</si>
  <si>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</si>
  <si>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</si>
  <si>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</si>
  <si>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</si>
  <si>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</si>
  <si>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</si>
  <si>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</si>
  <si>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</si>
  <si>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</si>
  <si>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</si>
  <si>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</si>
  <si>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</si>
  <si>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</si>
  <si>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</si>
  <si>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</si>
  <si>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</si>
  <si>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</si>
  <si>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</si>
  <si>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</si>
  <si>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</si>
  <si>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</si>
  <si>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</si>
  <si>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</si>
  <si>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</si>
  <si>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</si>
  <si>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</si>
  <si>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</si>
  <si>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</si>
  <si>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</si>
  <si>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</si>
  <si>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</si>
  <si>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</si>
  <si>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</si>
  <si>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</si>
  <si>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</si>
  <si>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</si>
  <si>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</si>
  <si>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</si>
  <si>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</si>
  <si>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</si>
  <si>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</si>
  <si>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</si>
  <si>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</si>
  <si>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</si>
  <si>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</si>
  <si>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</si>
  <si>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</si>
  <si>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</si>
  <si>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</si>
  <si>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</si>
  <si>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</si>
  <si>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</si>
  <si>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</si>
  <si>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</si>
  <si>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</si>
  <si>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</si>
  <si>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</si>
  <si>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</si>
  <si>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</si>
  <si>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</si>
  <si>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</si>
  <si>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</si>
  <si>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</si>
  <si>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</si>
  <si>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</si>
  <si>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</si>
  <si>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</si>
  <si>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</si>
  <si>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</si>
  <si>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</si>
  <si>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</si>
  <si>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</si>
  <si>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</si>
  <si>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</si>
  <si>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</si>
  <si>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</si>
  <si>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</si>
  <si>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</si>
  <si>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</si>
  <si>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</si>
  <si>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</si>
  <si>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</si>
  <si>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</si>
  <si>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</si>
  <si>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</si>
  <si>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</si>
  <si>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</si>
  <si>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</si>
  <si>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</si>
  <si>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</si>
  <si>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</si>
  <si>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</si>
  <si>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</si>
  <si>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</si>
  <si>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</si>
  <si>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</si>
  <si>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</si>
  <si>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</si>
  <si>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</si>
  <si>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</si>
  <si>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</si>
  <si>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</si>
  <si>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</si>
  <si>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</si>
  <si>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</si>
  <si>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</si>
  <si>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</si>
  <si>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</si>
  <si>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</si>
  <si>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</si>
  <si>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</si>
  <si>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</si>
  <si>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</si>
  <si>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</si>
  <si>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</si>
  <si>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</si>
  <si>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</si>
  <si>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</si>
  <si>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</si>
  <si>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</si>
  <si>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</si>
  <si>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</si>
  <si>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</si>
  <si>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</si>
  <si>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</si>
  <si>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</si>
  <si>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</si>
  <si>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</si>
  <si>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</si>
  <si>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</si>
  <si>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</si>
  <si>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</si>
  <si>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</si>
  <si>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</si>
  <si>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</si>
  <si>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</si>
  <si>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</si>
  <si>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</si>
  <si>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</si>
  <si>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</si>
  <si>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</si>
  <si>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</si>
  <si>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</si>
  <si>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</si>
  <si>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</si>
  <si>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</si>
  <si>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</si>
  <si>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</si>
  <si>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</si>
  <si>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</si>
  <si>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</si>
  <si>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</si>
  <si>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</si>
  <si>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</si>
  <si>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</si>
  <si>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</si>
  <si>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</si>
  <si>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</si>
  <si>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</si>
  <si>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</si>
  <si>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</si>
  <si>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</si>
  <si>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</si>
  <si>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</si>
  <si>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</si>
  <si>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</si>
  <si>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</si>
  <si>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</si>
  <si>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</si>
  <si>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</si>
  <si>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</si>
  <si>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</si>
  <si>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</si>
  <si>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</si>
  <si>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</si>
  <si>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</si>
  <si>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</si>
  <si>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</si>
  <si>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</si>
  <si>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</si>
  <si>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</si>
  <si>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</si>
  <si>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</si>
  <si>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</si>
  <si>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</si>
  <si>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</si>
  <si>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</si>
  <si>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</si>
  <si>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</si>
  <si>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</si>
  <si>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</si>
  <si>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</si>
  <si>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</si>
  <si>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</si>
  <si>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</si>
  <si>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</si>
  <si>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</si>
  <si>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</si>
  <si>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</si>
  <si>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</si>
  <si>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</si>
  <si>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</si>
  <si>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</si>
  <si>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</si>
  <si>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</si>
  <si>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</si>
  <si>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</si>
  <si>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</si>
  <si>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</si>
  <si>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</si>
  <si>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</si>
  <si>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</si>
  <si>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</si>
  <si>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</si>
  <si>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</si>
  <si>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</si>
  <si>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</si>
  <si>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</si>
  <si>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</si>
  <si>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</si>
  <si>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</si>
  <si>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</si>
  <si>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</si>
  <si>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</si>
  <si>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</si>
  <si>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</si>
  <si>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</si>
  <si>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</si>
  <si>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</si>
  <si>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</si>
  <si>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</si>
  <si>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</si>
  <si>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</si>
  <si>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</si>
  <si>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</si>
  <si>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</si>
  <si>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</si>
  <si>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</si>
  <si>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</si>
  <si>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</si>
  <si>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</si>
  <si>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</si>
  <si>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</si>
  <si>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</si>
  <si>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</si>
  <si>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</si>
  <si>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</si>
  <si>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</si>
  <si>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</si>
  <si>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</si>
  <si>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</si>
  <si>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</si>
  <si>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</si>
  <si>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</si>
  <si>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</si>
  <si>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</si>
  <si>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</si>
  <si>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</si>
  <si>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</si>
  <si>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</si>
  <si>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</si>
  <si>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</si>
  <si>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</si>
  <si>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</si>
  <si>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</si>
  <si>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</si>
  <si>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</si>
  <si>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</si>
  <si>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</si>
  <si>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</si>
  <si>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</si>
  <si>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</si>
  <si>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</si>
  <si>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</si>
  <si>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</si>
  <si>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</si>
  <si>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</si>
  <si>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</si>
  <si>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</si>
  <si>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</si>
  <si>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</si>
  <si>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</si>
  <si>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</si>
  <si>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</si>
  <si>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</si>
  <si>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</si>
  <si>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</si>
  <si>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</si>
  <si>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</si>
  <si>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</si>
  <si>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</si>
  <si>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</si>
  <si>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</si>
  <si>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</si>
  <si>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</si>
  <si>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</si>
  <si>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</si>
  <si>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</si>
  <si>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</si>
  <si>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</si>
  <si>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</si>
  <si>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</si>
  <si>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</si>
  <si>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</si>
  <si>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</si>
  <si>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</si>
  <si>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</si>
  <si>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</si>
  <si>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</si>
  <si>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</si>
  <si>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</si>
  <si>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</si>
  <si>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</si>
  <si>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</si>
  <si>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</si>
  <si>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</si>
  <si>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</si>
  <si>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</si>
  <si>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</si>
  <si>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</si>
  <si>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</si>
  <si>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</si>
  <si>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</si>
  <si>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</si>
  <si>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</si>
  <si>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</si>
  <si>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</si>
  <si>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</si>
  <si>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</si>
  <si>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</si>
  <si>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</si>
  <si>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</si>
  <si>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</si>
  <si>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</si>
  <si>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</si>
  <si>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</si>
  <si>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</si>
  <si>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</si>
  <si>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</si>
  <si>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</si>
  <si>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</si>
  <si>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</si>
  <si>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</si>
  <si>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</si>
  <si>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</si>
  <si>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</si>
  <si>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</si>
  <si>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</si>
  <si>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</si>
  <si>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</si>
  <si>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</si>
  <si>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</si>
  <si>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</si>
  <si>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</si>
  <si>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</si>
  <si>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</si>
  <si>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</si>
  <si>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</si>
  <si>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</si>
  <si>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</si>
  <si>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</si>
  <si>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</si>
  <si>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</si>
  <si>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</si>
  <si>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</si>
  <si>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</si>
  <si>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</si>
  <si>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</si>
  <si>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</si>
  <si>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</si>
  <si>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</si>
  <si>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</si>
  <si>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</si>
  <si>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</si>
  <si>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</si>
  <si>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</si>
  <si>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</si>
  <si>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</si>
  <si>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</si>
  <si>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</si>
  <si>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</si>
  <si>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</si>
  <si>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</si>
  <si>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</si>
  <si>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</si>
  <si>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</si>
  <si>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</si>
  <si>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</si>
  <si>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</si>
  <si>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</si>
  <si>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</si>
  <si>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</si>
  <si>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</si>
  <si>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</si>
  <si>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</si>
  <si>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</si>
  <si>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</si>
  <si>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</si>
  <si>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</si>
  <si>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</si>
  <si>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</si>
  <si>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</si>
  <si>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</si>
  <si>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</si>
  <si>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</si>
  <si>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</si>
  <si>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</si>
  <si>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</si>
  <si>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</si>
  <si>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</si>
  <si>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</si>
  <si>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</si>
  <si>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</si>
  <si>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</si>
  <si>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</si>
  <si>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</si>
  <si>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</si>
  <si>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</si>
  <si>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</si>
  <si>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</si>
  <si>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</si>
  <si>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</si>
  <si>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</si>
  <si>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</si>
  <si>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</si>
  <si>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</si>
  <si>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</si>
  <si>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</si>
  <si>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</si>
  <si>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</si>
  <si>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</si>
  <si>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</si>
  <si>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</si>
  <si>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</si>
  <si>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</si>
  <si>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</si>
  <si>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</si>
  <si>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</si>
  <si>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</si>
  <si>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</si>
  <si>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</si>
  <si>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</si>
  <si>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</si>
  <si>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</si>
  <si>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</si>
  <si>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</si>
  <si>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</si>
  <si>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</si>
  <si>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</si>
  <si>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</si>
  <si>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</si>
  <si>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</si>
  <si>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</si>
  <si>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</si>
  <si>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</si>
  <si>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</si>
  <si>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</si>
  <si>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</si>
  <si>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</si>
  <si>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</si>
  <si>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</si>
  <si>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</si>
  <si>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</si>
  <si>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</si>
  <si>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</si>
  <si>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</si>
  <si>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</si>
  <si>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</si>
  <si>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</si>
  <si>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</si>
  <si>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</si>
  <si>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</si>
  <si>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</si>
  <si>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</si>
  <si>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</si>
  <si>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</si>
  <si>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</si>
  <si>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</si>
  <si>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</si>
  <si>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</si>
  <si>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</si>
  <si>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</si>
  <si>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</si>
  <si>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</si>
  <si>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</si>
  <si>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</si>
  <si>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</si>
  <si>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</si>
  <si>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</si>
  <si>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</si>
  <si>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</si>
  <si>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</si>
  <si>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</si>
  <si>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</si>
  <si>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</si>
  <si>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</si>
  <si>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</si>
  <si>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</si>
  <si>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</si>
  <si>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</si>
  <si>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</si>
  <si>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</si>
  <si>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</si>
  <si>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</si>
  <si>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</si>
  <si>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</si>
  <si>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</si>
  <si>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</si>
  <si>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</si>
  <si>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</si>
  <si>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</si>
  <si>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</si>
  <si>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</si>
  <si>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</si>
  <si>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</si>
  <si>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</si>
  <si>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</si>
  <si>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</si>
  <si>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</si>
  <si>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</si>
  <si>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</si>
  <si>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</si>
  <si>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</si>
  <si>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</si>
  <si>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</si>
  <si>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</si>
  <si>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</si>
  <si>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</si>
  <si>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</si>
  <si>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</si>
  <si>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</si>
  <si>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</si>
  <si>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</si>
  <si>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</si>
  <si>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</si>
  <si>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</si>
  <si>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</si>
  <si>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</si>
  <si>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</si>
  <si>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</si>
  <si>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</si>
  <si>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</si>
  <si>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</si>
  <si>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</si>
  <si>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</si>
  <si>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</si>
  <si>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</si>
  <si>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</si>
  <si>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</si>
  <si>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</si>
  <si>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</si>
  <si>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</si>
  <si>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</si>
  <si>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</si>
  <si>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</si>
  <si>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</si>
  <si>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</si>
  <si>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</si>
  <si>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</si>
  <si>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</si>
  <si>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</si>
  <si>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</si>
  <si>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</si>
  <si>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</si>
  <si>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</si>
  <si>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</si>
  <si>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</si>
  <si>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</si>
  <si>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</si>
  <si>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</si>
  <si>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</si>
  <si>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</si>
  <si>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</si>
  <si>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</si>
  <si>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</si>
  <si>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</si>
  <si>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</si>
  <si>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</si>
  <si>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</si>
  <si>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</si>
  <si>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</si>
  <si>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</si>
  <si>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</si>
  <si>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</si>
  <si>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</si>
  <si>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</si>
  <si>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</si>
  <si>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</si>
  <si>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</si>
  <si>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</si>
  <si>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</si>
  <si>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</si>
  <si>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</si>
  <si>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</si>
  <si>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</si>
  <si>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</si>
  <si>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</si>
  <si>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</si>
  <si>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</si>
  <si>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</si>
  <si>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</si>
  <si>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</si>
  <si>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</si>
  <si>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</si>
  <si>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</si>
  <si>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</si>
  <si>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</si>
  <si>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</si>
  <si>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</si>
  <si>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</si>
  <si>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</si>
  <si>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</si>
  <si>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</si>
  <si>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</si>
  <si>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</si>
  <si>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</si>
  <si>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</si>
  <si>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</si>
  <si>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</si>
  <si>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</si>
  <si>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</si>
  <si>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</si>
  <si>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</si>
  <si>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</si>
  <si>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</si>
  <si>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</si>
  <si>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</si>
  <si>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</si>
  <si>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</si>
  <si>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</si>
  <si>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</si>
  <si>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</si>
  <si>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</si>
  <si>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</si>
  <si>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</si>
  <si>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</si>
  <si>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</si>
  <si>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</si>
  <si>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</si>
  <si>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</si>
  <si>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</si>
  <si>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</si>
  <si>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</si>
  <si>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</si>
  <si>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</si>
  <si>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</si>
  <si>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</si>
  <si>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</si>
  <si>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</si>
  <si>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</si>
  <si>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</si>
  <si>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</si>
  <si>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</si>
  <si>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</si>
  <si>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</si>
  <si>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</si>
  <si>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</si>
  <si>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</si>
  <si>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</si>
  <si>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</si>
  <si>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</si>
  <si>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</si>
  <si>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</si>
  <si>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</si>
  <si>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</si>
  <si>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</si>
  <si>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</si>
  <si>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</si>
  <si>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</si>
  <si>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</si>
  <si>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</si>
  <si>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</si>
  <si>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</si>
  <si>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</si>
  <si>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</si>
  <si>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</si>
  <si>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</si>
  <si>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</si>
  <si>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</si>
  <si>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</si>
  <si>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</si>
  <si>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</si>
  <si>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</si>
  <si>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</si>
  <si>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</si>
  <si>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</si>
  <si>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</si>
  <si>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</si>
  <si>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</si>
  <si>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</si>
  <si>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</si>
  <si>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</si>
  <si>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</si>
  <si>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</si>
  <si>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</si>
  <si>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</si>
  <si>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</si>
  <si>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</si>
  <si>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</si>
  <si>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</si>
  <si>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</si>
  <si>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</si>
  <si>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</si>
  <si>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</si>
  <si>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</si>
  <si>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</si>
  <si>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</si>
  <si>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</si>
  <si>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</si>
  <si>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</si>
  <si>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</si>
  <si>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</si>
  <si>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</si>
  <si>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</si>
  <si>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</si>
  <si>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</si>
  <si>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</si>
  <si>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</si>
  <si>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</si>
  <si>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</si>
  <si>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</si>
  <si>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</si>
  <si>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</si>
  <si>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</si>
  <si>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</si>
  <si>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</si>
  <si>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</si>
  <si>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</si>
  <si>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</si>
  <si>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</si>
  <si>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</si>
  <si>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</si>
  <si>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</si>
  <si>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</si>
  <si>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</si>
  <si>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</si>
  <si>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</si>
  <si>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</si>
  <si>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</si>
  <si>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</si>
  <si>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</si>
  <si>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</si>
  <si>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</si>
  <si>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</si>
  <si>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</si>
  <si>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</si>
  <si>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</si>
  <si>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</si>
  <si>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</si>
  <si>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</si>
  <si>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</si>
  <si>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</si>
  <si>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</si>
  <si>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</si>
  <si>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</si>
  <si>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</si>
  <si>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</si>
  <si>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</si>
  <si>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</si>
  <si>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</si>
  <si>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</si>
  <si>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</si>
  <si>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</si>
  <si>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</si>
  <si>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</si>
  <si>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</si>
  <si>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</si>
  <si>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</si>
  <si>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</si>
  <si>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</si>
  <si>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</si>
  <si>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</si>
  <si>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</si>
  <si>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</si>
  <si>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</si>
  <si>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</si>
  <si>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</si>
  <si>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</si>
  <si>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</si>
  <si>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</si>
  <si>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</si>
  <si>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</si>
  <si>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</si>
  <si>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</si>
  <si>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</si>
  <si>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</si>
  <si>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</si>
  <si>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</si>
  <si>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</si>
  <si>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</si>
  <si>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</si>
  <si>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</si>
  <si>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</si>
  <si>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</si>
  <si>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</si>
  <si>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</si>
  <si>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</si>
  <si>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</si>
  <si>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</si>
  <si>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</si>
  <si>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</si>
  <si>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</si>
  <si>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</si>
  <si>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</si>
  <si>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</si>
  <si>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</si>
  <si>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</si>
  <si>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</si>
  <si>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</si>
  <si>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</si>
  <si>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</si>
  <si>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</si>
  <si>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</si>
  <si>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</si>
  <si>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</si>
  <si>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</si>
  <si>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</si>
  <si>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</si>
  <si>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</si>
  <si>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</si>
  <si>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</si>
  <si>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</si>
  <si>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</si>
  <si>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</si>
  <si>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</si>
  <si>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</si>
  <si>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05124250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</si>
  <si>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</si>
  <si>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</si>
  <si>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</si>
  <si>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BOUTESCURE</t>
  </si>
  <si>
    <t xml:space="preserve">NOM_PRELEV_DETERM</t>
  </si>
  <si>
    <t xml:space="preserve">AQUASCOP BIOLOGIE site de Monptellier</t>
  </si>
  <si>
    <t xml:space="preserve">LB_STATION</t>
  </si>
  <si>
    <t xml:space="preserve">LE BOUTESCURE ENTRE LA SALLE ET PEYRELOUS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</si>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</sst>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649059</v>
      </c>
      <c r="G10" s="25"/>
      <c r="H10" s="25"/>
    </row>
    <row r="11" customFormat="false" ht="15" hidden="false" customHeight="false" outlineLevel="0" collapsed="false">
      <c r="A11" s="26" t="s">
        <v>5185</v>
      </c>
      <c r="B11" s="30" t="n">
        <v>43242</v>
      </c>
      <c r="D11" s="26" t="s">
        <v>5186</v>
      </c>
      <c r="E11" s="29" t="n">
        <v>6325918</v>
      </c>
      <c r="G11" s="25"/>
      <c r="H11" s="25"/>
    </row>
    <row r="12" customFormat="false" ht="15" hidden="false" customHeight="false" outlineLevel="0" collapsed="false">
      <c r="A12" s="26" t="s">
        <v>5187</v>
      </c>
      <c r="B12" s="29" t="s">
        <v>5188</v>
      </c>
      <c r="D12" s="26" t="s">
        <v>5189</v>
      </c>
      <c r="E12" s="29" t="n">
        <v>648977</v>
      </c>
      <c r="G12" s="25"/>
      <c r="H12" s="25"/>
    </row>
    <row r="13" customFormat="false" ht="17.25" hidden="false" customHeight="true" outlineLevel="0" collapsed="false">
      <c r="A13" s="12"/>
      <c r="B13" s="31"/>
      <c r="D13" s="26" t="s">
        <v>5190</v>
      </c>
      <c r="E13" s="29" t="n">
        <v>6325965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649059</v>
      </c>
    </row>
    <row r="18" customFormat="false" ht="15" hidden="false" customHeight="false" outlineLevel="0" collapsed="false">
      <c r="A18" s="36"/>
      <c r="B18" s="37" t="s">
        <v>5198</v>
      </c>
      <c r="C18" s="38" t="n">
        <f aca="false">E11</f>
        <v>6325918</v>
      </c>
    </row>
    <row r="19" customFormat="false" ht="15" hidden="false" customHeight="false" outlineLevel="0" collapsed="false">
      <c r="A19" s="33" t="s">
        <v>5199</v>
      </c>
      <c r="B19" s="39" t="n">
        <v>374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37</v>
      </c>
      <c r="D35" s="52" t="s">
        <v>5217</v>
      </c>
      <c r="E35" s="53" t="n">
        <v>63</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4.6</v>
      </c>
      <c r="C37" s="50"/>
      <c r="D37" s="55" t="s">
        <v>5221</v>
      </c>
      <c r="E37" s="34" t="n">
        <v>5.3</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t="n">
        <v>1</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4</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5</v>
      </c>
      <c r="C58" s="50"/>
      <c r="D58" s="26" t="s">
        <v>5241</v>
      </c>
      <c r="E58" s="62" t="n">
        <v>5</v>
      </c>
    </row>
    <row r="59" s="17" customFormat="true" ht="15" hidden="false" customHeight="false" outlineLevel="0" collapsed="false">
      <c r="A59" s="33" t="s">
        <v>5242</v>
      </c>
      <c r="B59" s="62" t="n">
        <v>1</v>
      </c>
      <c r="C59" s="50"/>
      <c r="D59" s="26" t="s">
        <v>5242</v>
      </c>
      <c r="E59" s="62" t="n">
        <v>2</v>
      </c>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3</v>
      </c>
    </row>
    <row r="66" s="17" customFormat="true" ht="15" hidden="false" customHeight="false" outlineLevel="0" collapsed="false">
      <c r="A66" s="33" t="s">
        <v>5247</v>
      </c>
      <c r="B66" s="62"/>
      <c r="C66" s="50"/>
      <c r="D66" s="26" t="s">
        <v>5247</v>
      </c>
      <c r="E66" s="62" t="n">
        <v>5</v>
      </c>
    </row>
    <row r="67" s="17" customFormat="true" ht="15" hidden="false" customHeight="false" outlineLevel="0" collapsed="false">
      <c r="A67" s="33" t="s">
        <v>5248</v>
      </c>
      <c r="B67" s="62" t="n">
        <v>4</v>
      </c>
      <c r="C67" s="50"/>
      <c r="D67" s="26" t="s">
        <v>5248</v>
      </c>
      <c r="E67" s="62" t="n">
        <v>1</v>
      </c>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1</v>
      </c>
      <c r="C73" s="50"/>
      <c r="D73" s="19" t="s">
        <v>5252</v>
      </c>
      <c r="E73" s="61"/>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5</v>
      </c>
      <c r="C83" s="50"/>
      <c r="D83" s="26" t="s">
        <v>5260</v>
      </c>
      <c r="E83" s="62" t="n">
        <v>3</v>
      </c>
    </row>
    <row r="84" s="17" customFormat="true" ht="15" hidden="false" customHeight="false" outlineLevel="0" collapsed="false">
      <c r="A84" s="33" t="s">
        <v>5261</v>
      </c>
      <c r="B84" s="62" t="n">
        <v>2</v>
      </c>
      <c r="C84" s="50"/>
      <c r="D84" s="26" t="s">
        <v>5261</v>
      </c>
      <c r="E84" s="62"/>
    </row>
    <row r="85" s="17" customFormat="true" ht="15" hidden="false" customHeight="false" outlineLevel="0" collapsed="false">
      <c r="A85" s="33" t="s">
        <v>5262</v>
      </c>
      <c r="B85" s="62"/>
      <c r="C85" s="50"/>
      <c r="D85" s="26" t="s">
        <v>5262</v>
      </c>
      <c r="E85" s="62" t="n">
        <v>4</v>
      </c>
    </row>
    <row r="86" s="17" customFormat="true" ht="15" hidden="false" customHeight="false" outlineLevel="0" collapsed="false">
      <c r="A86" s="33" t="s">
        <v>5263</v>
      </c>
      <c r="B86" s="62"/>
      <c r="C86" s="50"/>
      <c r="D86" s="26" t="s">
        <v>5263</v>
      </c>
      <c r="E86" s="62" t="n">
        <v>3</v>
      </c>
    </row>
    <row r="87" s="17" customFormat="true" ht="15" hidden="false" customHeight="false" outlineLevel="0" collapsed="false">
      <c r="A87" s="33" t="s">
        <v>5264</v>
      </c>
      <c r="B87" s="62"/>
      <c r="C87" s="50"/>
      <c r="D87" s="26" t="s">
        <v>5264</v>
      </c>
      <c r="E87" s="62"/>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2097</v>
      </c>
      <c r="B97" s="76" t="str">
        <f aca="false">VLOOKUP(A97,'Ref Taxo'!A:B,2,FALSE())</f>
        <v>Gongrosira</v>
      </c>
      <c r="C97" s="77" t="n">
        <f aca="false">VLOOKUP(A97,'Ref Taxo'!A:D,4,FALSE())</f>
        <v>30105</v>
      </c>
      <c r="D97" s="78" t="n">
        <v>0.01</v>
      </c>
      <c r="E97" s="79"/>
      <c r="F97" s="79" t="s">
        <v>5274</v>
      </c>
    </row>
    <row r="98" customFormat="false" ht="15" hidden="false" customHeight="false" outlineLevel="0" collapsed="false">
      <c r="A98" s="75" t="s">
        <v>2211</v>
      </c>
      <c r="B98" s="76" t="str">
        <f aca="false">VLOOKUP(A98,'Ref Taxo'!A:B,2,FALSE())</f>
        <v>Hildenbrandia</v>
      </c>
      <c r="C98" s="77" t="n">
        <f aca="false">VLOOKUP(A98,'Ref Taxo'!A:D,4,FALSE())</f>
        <v>1157</v>
      </c>
      <c r="D98" s="78" t="n">
        <v>0.5</v>
      </c>
      <c r="E98" s="79" t="n">
        <v>0.5</v>
      </c>
      <c r="F98" s="79" t="s">
        <v>5274</v>
      </c>
    </row>
    <row r="99" customFormat="false" ht="15" hidden="false" customHeight="false" outlineLevel="0" collapsed="false">
      <c r="A99" s="75" t="s">
        <v>5042</v>
      </c>
      <c r="B99" s="76" t="str">
        <f aca="false">VLOOKUP(A99,'Ref Taxo'!A:B,2,FALSE())</f>
        <v>Vaucheria</v>
      </c>
      <c r="C99" s="77" t="n">
        <f aca="false">VLOOKUP(A99,'Ref Taxo'!A:D,4,FALSE())</f>
        <v>1169</v>
      </c>
      <c r="D99" s="78"/>
      <c r="E99" s="79" t="n">
        <v>0.01</v>
      </c>
      <c r="F99" s="79" t="s">
        <v>5274</v>
      </c>
    </row>
    <row r="100" customFormat="false" ht="15" hidden="false" customHeight="false" outlineLevel="0" collapsed="false">
      <c r="A100" s="75" t="s">
        <v>1010</v>
      </c>
      <c r="B100" s="76" t="str">
        <f aca="false">VLOOKUP(A100,'Ref Taxo'!A:B,2,FALSE())</f>
        <v>Chiloscyphus polyanthos</v>
      </c>
      <c r="C100" s="77" t="n">
        <f aca="false">VLOOKUP(A100,'Ref Taxo'!A:D,4,FALSE())</f>
        <v>1186</v>
      </c>
      <c r="D100" s="78"/>
      <c r="E100" s="79" t="n">
        <v>0.01</v>
      </c>
      <c r="F100" s="79" t="s">
        <v>5274</v>
      </c>
    </row>
    <row r="101" customFormat="false" ht="15" hidden="false" customHeight="false" outlineLevel="0" collapsed="false">
      <c r="A101" s="75" t="s">
        <v>3371</v>
      </c>
      <c r="B101" s="76" t="str">
        <f aca="false">VLOOKUP(A101,'Ref Taxo'!A:B,2,FALSE())</f>
        <v>Pellia endiviifolia</v>
      </c>
      <c r="C101" s="77" t="n">
        <f aca="false">VLOOKUP(A101,'Ref Taxo'!A:D,4,FALSE())</f>
        <v>1197</v>
      </c>
      <c r="D101" s="78" t="n">
        <v>0.02</v>
      </c>
      <c r="E101" s="79" t="n">
        <v>0.01</v>
      </c>
      <c r="F101" s="79" t="s">
        <v>5274</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t="n">
        <v>0.01</v>
      </c>
      <c r="E102" s="79"/>
      <c r="F102" s="79" t="s">
        <v>5274</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0.01</v>
      </c>
      <c r="E103" s="79"/>
      <c r="F103" s="79" t="s">
        <v>5274</v>
      </c>
    </row>
    <row r="104" customFormat="false" ht="15" hidden="false" customHeight="false" outlineLevel="0" collapsed="false">
      <c r="A104" s="75" t="s">
        <v>1952</v>
      </c>
      <c r="B104" s="76" t="str">
        <f aca="false">VLOOKUP(A104,'Ref Taxo'!A:B,2,FALSE())</f>
        <v>Fissidens rivularis</v>
      </c>
      <c r="C104" s="77" t="n">
        <f aca="false">VLOOKUP(A104,'Ref Taxo'!A:D,4,FALSE())</f>
        <v>19669</v>
      </c>
      <c r="D104" s="78" t="n">
        <v>0.01</v>
      </c>
      <c r="E104" s="79" t="n">
        <v>0.01</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0.01</v>
      </c>
      <c r="E105" s="79"/>
      <c r="F105" s="79" t="s">
        <v>5274</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t="n">
        <v>0.05</v>
      </c>
      <c r="E106" s="79"/>
      <c r="F106" s="79" t="s">
        <v>5274</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0.01</v>
      </c>
      <c r="E107" s="79"/>
      <c r="F107" s="79" t="s">
        <v>5274</v>
      </c>
    </row>
    <row r="108" customFormat="false" ht="15" hidden="false" customHeight="false" outlineLevel="0" collapsed="false">
      <c r="A108" s="75" t="s">
        <v>62</v>
      </c>
      <c r="B108" s="76" t="str">
        <f aca="false">VLOOKUP(A108,'Ref Taxo'!A:B,2,FALSE())</f>
        <v>Agrostis stolonifera</v>
      </c>
      <c r="C108" s="77" t="n">
        <f aca="false">VLOOKUP(A108,'Ref Taxo'!A:D,4,FALSE())</f>
        <v>1543</v>
      </c>
      <c r="D108" s="78" t="n">
        <v>0.01</v>
      </c>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2019-03-01T17:13:06Z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