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7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<sst xmlns="http://schemas.openxmlformats.org/spreadsheetml/2006/main" count="6490" uniqueCount="5304">
  <si>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</si>
  <si>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</si>
  <si>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</si>
  <si>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</si>
  <si>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</si>
  <si>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</si>
  <si>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</si>
  <si>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</si>
  <si>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</si>
  <si>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</si>
  <si>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</si>
  <si>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</si>
  <si>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</si>
  <si>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</si>
  <si>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</si>
  <si>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</si>
  <si>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</si>
  <si>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</si>
  <si>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</si>
  <si>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</si>
  <si>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</si>
  <si>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</si>
  <si>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</si>
  <si>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</si>
  <si>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</si>
  <si>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</si>
  <si>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</si>
  <si>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</si>
  <si>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</si>
  <si>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</si>
  <si>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</si>
  <si>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</si>
  <si>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</si>
  <si>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</si>
  <si>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</si>
  <si>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</si>
  <si>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</si>
  <si>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</si>
  <si>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</si>
  <si>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</si>
  <si>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</si>
  <si>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</si>
  <si>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</si>
  <si>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</si>
  <si>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</si>
  <si>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</si>
  <si>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</si>
  <si>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</si>
  <si>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</si>
  <si>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</si>
  <si>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</si>
  <si>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</si>
  <si>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</si>
  <si>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</si>
  <si>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</si>
  <si>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</si>
  <si>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</si>
  <si>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</si>
  <si>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</si>
  <si>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</si>
  <si>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</si>
  <si>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</si>
  <si>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</si>
  <si>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</si>
  <si>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</si>
  <si>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</si>
  <si>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</si>
  <si>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</si>
  <si>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</si>
  <si>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</si>
  <si>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</si>
  <si>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</si>
  <si>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</si>
  <si>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</si>
  <si>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</si>
  <si>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</si>
  <si>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</si>
  <si>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</si>
  <si>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</si>
  <si>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</si>
  <si>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</si>
  <si>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</si>
  <si>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</si>
  <si>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</si>
  <si>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</si>
  <si>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</si>
  <si>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</si>
  <si>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</si>
  <si>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</si>
  <si>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</si>
  <si>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</si>
  <si>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</si>
  <si>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</si>
  <si>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</si>
  <si>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</si>
  <si>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</si>
  <si>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</si>
  <si>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</si>
  <si>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</si>
  <si>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</si>
  <si>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</si>
  <si>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</si>
  <si>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</si>
  <si>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</si>
  <si>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</si>
  <si>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</si>
  <si>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</si>
  <si>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</si>
  <si>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</si>
  <si>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</si>
  <si>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</si>
  <si>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</si>
  <si>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</si>
  <si>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</si>
  <si>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</si>
  <si>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</si>
  <si>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</si>
  <si>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</si>
  <si>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</si>
  <si>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</si>
  <si>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</si>
  <si>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</si>
  <si>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</si>
  <si>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</si>
  <si>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</si>
  <si>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</si>
  <si>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</si>
  <si>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</si>
  <si>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</si>
  <si>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</si>
  <si>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</si>
  <si>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</si>
  <si>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</si>
  <si>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</si>
  <si>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</si>
  <si>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</si>
  <si>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</si>
  <si>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</si>
  <si>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</si>
  <si>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</si>
  <si>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</si>
  <si>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</si>
  <si>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</si>
  <si>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</si>
  <si>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</si>
  <si>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</si>
  <si>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</si>
  <si>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</si>
  <si>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</si>
  <si>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</si>
  <si>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</si>
  <si>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</si>
  <si>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</si>
  <si>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</si>
  <si>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</si>
  <si>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</si>
  <si>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</si>
  <si>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</si>
  <si>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</si>
  <si>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</si>
  <si>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</si>
  <si>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</si>
  <si>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</si>
  <si>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</si>
  <si>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</si>
  <si>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</si>
  <si>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</si>
  <si>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</si>
  <si>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</si>
  <si>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</si>
  <si>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</si>
  <si>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</si>
  <si>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</si>
  <si>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</si>
  <si>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</si>
  <si>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</si>
  <si>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</si>
  <si>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</si>
  <si>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</si>
  <si>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</si>
  <si>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</si>
  <si>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</si>
  <si>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</si>
  <si>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</si>
  <si>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</si>
  <si>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</si>
  <si>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</si>
  <si>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</si>
  <si>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</si>
  <si>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</si>
  <si>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</si>
  <si>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</si>
  <si>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</si>
  <si>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</si>
  <si>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</si>
  <si>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</si>
  <si>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</si>
  <si>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</si>
  <si>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</si>
  <si>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</si>
  <si>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</si>
  <si>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</si>
  <si>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</si>
  <si>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</si>
  <si>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</si>
  <si>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</si>
  <si>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</si>
  <si>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</si>
  <si>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</si>
  <si>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</si>
  <si>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</si>
  <si>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</si>
  <si>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</si>
  <si>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</si>
  <si>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</si>
  <si>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</si>
  <si>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</si>
  <si>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</si>
  <si>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</si>
  <si>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</si>
  <si>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</si>
  <si>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</si>
  <si>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</si>
  <si>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</si>
  <si>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</si>
  <si>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</si>
  <si>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</si>
  <si>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</si>
  <si>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</si>
  <si>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</si>
  <si>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</si>
  <si>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</si>
  <si>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</si>
  <si>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</si>
  <si>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</si>
  <si>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</si>
  <si>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</si>
  <si>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</si>
  <si>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</si>
  <si>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</si>
  <si>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</si>
  <si>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</si>
  <si>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</si>
  <si>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</si>
  <si>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</si>
  <si>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</si>
  <si>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</si>
  <si>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</si>
  <si>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</si>
  <si>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</si>
  <si>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</si>
  <si>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</si>
  <si>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</si>
  <si>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</si>
  <si>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</si>
  <si>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</si>
  <si>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</si>
  <si>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</si>
  <si>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</si>
  <si>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</si>
  <si>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</si>
  <si>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</si>
  <si>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</si>
  <si>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</si>
  <si>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</si>
  <si>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</si>
  <si>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</si>
  <si>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</si>
  <si>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</si>
  <si>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</si>
  <si>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</si>
  <si>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</si>
  <si>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</si>
  <si>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</si>
  <si>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</si>
  <si>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</si>
  <si>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</si>
  <si>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</si>
  <si>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</si>
  <si>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</si>
  <si>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</si>
  <si>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</si>
  <si>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</si>
  <si>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</si>
  <si>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</si>
  <si>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</si>
  <si>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</si>
  <si>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</si>
  <si>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</si>
  <si>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</si>
  <si>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</si>
  <si>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</si>
  <si>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</si>
  <si>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</si>
  <si>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</si>
  <si>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</si>
  <si>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</si>
  <si>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</si>
  <si>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</si>
  <si>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</si>
  <si>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</si>
  <si>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</si>
  <si>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</si>
  <si>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</si>
  <si>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</si>
  <si>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</si>
  <si>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</si>
  <si>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</si>
  <si>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</si>
  <si>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</si>
  <si>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</si>
  <si>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</si>
  <si>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</si>
  <si>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</si>
  <si>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</si>
  <si>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</si>
  <si>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</si>
  <si>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</si>
  <si>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</si>
  <si>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</si>
  <si>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</si>
  <si>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</si>
  <si>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</si>
  <si>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</si>
  <si>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</si>
  <si>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</si>
  <si>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</si>
  <si>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</si>
  <si>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</si>
  <si>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</si>
  <si>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</si>
  <si>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</si>
  <si>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</si>
  <si>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</si>
  <si>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</si>
  <si>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</si>
  <si>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</si>
  <si>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</si>
  <si>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</si>
  <si>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</si>
  <si>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</si>
  <si>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</si>
  <si>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</si>
  <si>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</si>
  <si>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</si>
  <si>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</si>
  <si>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</si>
  <si>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</si>
  <si>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</si>
  <si>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</si>
  <si>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</si>
  <si>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</si>
  <si>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</si>
  <si>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</si>
  <si>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</si>
  <si>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</si>
  <si>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</si>
  <si>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</si>
  <si>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</si>
  <si>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</si>
  <si>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</si>
  <si>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</si>
  <si>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</si>
  <si>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</si>
  <si>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</si>
  <si>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</si>
  <si>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</si>
  <si>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</si>
  <si>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</si>
  <si>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</si>
  <si>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</si>
  <si>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</si>
  <si>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</si>
  <si>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</si>
  <si>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</si>
  <si>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</si>
  <si>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</si>
  <si>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</si>
  <si>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</si>
  <si>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</si>
  <si>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</si>
  <si>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</si>
  <si>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</si>
  <si>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</si>
  <si>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</si>
  <si>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</si>
  <si>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</si>
  <si>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</si>
  <si>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</si>
  <si>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</si>
  <si>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</si>
  <si>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</si>
  <si>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</si>
  <si>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</si>
  <si>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</si>
  <si>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</si>
  <si>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</si>
  <si>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</si>
  <si>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</si>
  <si>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</si>
  <si>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</si>
  <si>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</si>
  <si>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</si>
  <si>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</si>
  <si>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</si>
  <si>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</si>
  <si>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</si>
  <si>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</si>
  <si>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</si>
  <si>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</si>
  <si>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</si>
  <si>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</si>
  <si>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</si>
  <si>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</si>
  <si>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</si>
  <si>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</si>
  <si>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</si>
  <si>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</si>
  <si>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</si>
  <si>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</si>
  <si>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</si>
  <si>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</si>
  <si>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</si>
  <si>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</si>
  <si>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</si>
  <si>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</si>
  <si>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</si>
  <si>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</si>
  <si>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</si>
  <si>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</si>
  <si>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</si>
  <si>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</si>
  <si>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</si>
  <si>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</si>
  <si>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</si>
  <si>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</si>
  <si>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</si>
  <si>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</si>
  <si>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</si>
  <si>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</si>
  <si>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</si>
  <si>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</si>
  <si>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</si>
  <si>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</si>
  <si>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</si>
  <si>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</si>
  <si>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</si>
  <si>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</si>
  <si>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</si>
  <si>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</si>
  <si>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</si>
  <si>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</si>
  <si>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</si>
  <si>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</si>
  <si>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</si>
  <si>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</si>
  <si>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</si>
  <si>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</si>
  <si>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</si>
  <si>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</si>
  <si>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</si>
  <si>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</si>
  <si>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</si>
  <si>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</si>
  <si>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</si>
  <si>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</si>
  <si>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</si>
  <si>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</si>
  <si>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</si>
  <si>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</si>
  <si>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</si>
  <si>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</si>
  <si>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</si>
  <si>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</si>
  <si>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</si>
  <si>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</si>
  <si>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</si>
  <si>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</si>
  <si>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</si>
  <si>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</si>
  <si>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</si>
  <si>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</si>
  <si>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</si>
  <si>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</si>
  <si>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</si>
  <si>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</si>
  <si>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</si>
  <si>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</si>
  <si>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</si>
  <si>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</si>
  <si>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</si>
  <si>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</si>
  <si>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</si>
  <si>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</si>
  <si>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</si>
  <si>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</si>
  <si>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</si>
  <si>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</si>
  <si>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</si>
  <si>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</si>
  <si>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</si>
  <si>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</si>
  <si>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</si>
  <si>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</si>
  <si>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</si>
  <si>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</si>
  <si>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</si>
  <si>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</si>
  <si>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</si>
  <si>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</si>
  <si>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</si>
  <si>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</si>
  <si>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</si>
  <si>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</si>
  <si>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</si>
  <si>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</si>
  <si>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</si>
  <si>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</si>
  <si>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</si>
  <si>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</si>
  <si>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</si>
  <si>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</si>
  <si>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</si>
  <si>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</si>
  <si>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</si>
  <si>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</si>
  <si>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</si>
  <si>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</si>
  <si>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</si>
  <si>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</si>
  <si>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</si>
  <si>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</si>
  <si>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</si>
  <si>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</si>
  <si>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</si>
  <si>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</si>
  <si>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</si>
  <si>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</si>
  <si>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</si>
  <si>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</si>
  <si>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</si>
  <si>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</si>
  <si>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</si>
  <si>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</si>
  <si>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</si>
  <si>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</si>
  <si>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</si>
  <si>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</si>
  <si>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</si>
  <si>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</si>
  <si>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</si>
  <si>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</si>
  <si>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</si>
  <si>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</si>
  <si>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</si>
  <si>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</si>
  <si>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</si>
  <si>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</si>
  <si>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</si>
  <si>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</si>
  <si>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</si>
  <si>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</si>
  <si>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</si>
  <si>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</si>
  <si>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</si>
  <si>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</si>
  <si>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</si>
  <si>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</si>
  <si>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</si>
  <si>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</si>
  <si>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</si>
  <si>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</si>
  <si>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</si>
  <si>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</si>
  <si>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</si>
  <si>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</si>
  <si>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</si>
  <si>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</si>
  <si>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</si>
  <si>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</si>
  <si>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</si>
  <si>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</si>
  <si>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</si>
  <si>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</si>
  <si>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</si>
  <si>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</si>
  <si>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</si>
  <si>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</si>
  <si>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</si>
  <si>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</si>
  <si>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</si>
  <si>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</si>
  <si>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</si>
  <si>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</si>
  <si>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</si>
  <si>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</si>
  <si>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</si>
  <si>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</si>
  <si>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</si>
  <si>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</si>
  <si>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</si>
  <si>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</si>
  <si>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</si>
  <si>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</si>
  <si>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</si>
  <si>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</si>
  <si>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</si>
  <si>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</si>
  <si>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</si>
  <si>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</si>
  <si>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</si>
  <si>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</si>
  <si>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</si>
  <si>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</si>
  <si>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</si>
  <si>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</si>
  <si>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</si>
  <si>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</si>
  <si>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</si>
  <si>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</si>
  <si>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</si>
  <si>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</si>
  <si>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</si>
  <si>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</si>
  <si>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</si>
  <si>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</si>
  <si>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</si>
  <si>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</si>
  <si>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</si>
  <si>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</si>
  <si>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</si>
  <si>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</si>
  <si>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</si>
  <si>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</si>
  <si>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</si>
  <si>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</si>
  <si>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</si>
  <si>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</si>
  <si>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</si>
  <si>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</si>
  <si>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</si>
  <si>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</si>
  <si>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</si>
  <si>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</si>
  <si>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</si>
  <si>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</si>
  <si>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</si>
  <si>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</si>
  <si>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</si>
  <si>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</si>
  <si>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</si>
  <si>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</si>
  <si>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</si>
  <si>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</si>
  <si>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</si>
  <si>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</si>
  <si>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</si>
  <si>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</si>
  <si>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</si>
  <si>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</si>
  <si>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</si>
  <si>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</si>
  <si>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</si>
  <si>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</si>
  <si>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</si>
  <si>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</si>
  <si>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</si>
  <si>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</si>
  <si>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</si>
  <si>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</si>
  <si>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</si>
  <si>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</si>
  <si>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</si>
  <si>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</si>
  <si>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</si>
  <si>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</si>
  <si>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</si>
  <si>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</si>
  <si>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</si>
  <si>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</si>
  <si>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</si>
  <si>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</si>
  <si>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</si>
  <si>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</si>
  <si>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</si>
  <si>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</si>
  <si>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</si>
  <si>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</si>
  <si>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</si>
  <si>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</si>
  <si>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</si>
  <si>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</si>
  <si>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</si>
  <si>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</si>
  <si>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</si>
  <si>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</si>
  <si>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</si>
  <si>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</si>
  <si>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</si>
  <si>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</si>
  <si>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</si>
  <si>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</si>
  <si>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</si>
  <si>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</si>
  <si>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</si>
  <si>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</si>
  <si>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</si>
  <si>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</si>
  <si>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</si>
  <si>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</si>
  <si>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</si>
  <si>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</si>
  <si>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</si>
  <si>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</si>
  <si>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</si>
  <si>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</si>
  <si>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</si>
  <si>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</si>
  <si>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</si>
  <si>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</si>
  <si>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</si>
  <si>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</si>
  <si>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</si>
  <si>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</si>
  <si>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</si>
  <si>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</si>
  <si>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</si>
  <si>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</si>
  <si>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</si>
  <si>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</si>
  <si>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</si>
  <si>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</si>
  <si>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</si>
  <si>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</si>
  <si>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</si>
  <si>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</si>
  <si>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</si>
  <si>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</si>
  <si>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</si>
  <si>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</si>
  <si>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</si>
  <si>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</si>
  <si>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</si>
  <si>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</si>
  <si>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</si>
  <si>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</si>
  <si>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</si>
  <si>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</si>
  <si>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</si>
  <si>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</si>
  <si>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</si>
  <si>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</si>
  <si>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</si>
  <si>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</si>
  <si>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</si>
  <si>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</si>
  <si>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</si>
  <si>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</si>
  <si>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</si>
  <si>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</si>
  <si>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</si>
  <si>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</si>
  <si>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</si>
  <si>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</si>
  <si>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</si>
  <si>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</si>
  <si>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</si>
  <si>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</si>
  <si>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</si>
  <si>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</si>
  <si>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</si>
  <si>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</si>
  <si>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</si>
  <si>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</si>
  <si>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</si>
  <si>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</si>
  <si>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</si>
  <si>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</si>
  <si>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</si>
  <si>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</si>
  <si>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</si>
  <si>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</si>
  <si>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</si>
  <si>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</si>
  <si>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</si>
  <si>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</si>
  <si>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</si>
  <si>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</si>
  <si>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</si>
  <si>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</si>
  <si>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</si>
  <si>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</si>
  <si>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</si>
  <si>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</si>
  <si>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</si>
  <si>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</si>
  <si>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</si>
  <si>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</si>
  <si>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</si>
  <si>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</si>
  <si>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</si>
  <si>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</si>
  <si>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</si>
  <si>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</si>
  <si>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</si>
  <si>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</si>
  <si>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</si>
  <si>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</si>
  <si>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</si>
  <si>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</si>
  <si>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</si>
  <si>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</si>
  <si>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</si>
  <si>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</si>
  <si>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</si>
  <si>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</si>
  <si>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</si>
  <si>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</si>
  <si>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</si>
  <si>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</si>
  <si>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</si>
  <si>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</si>
  <si>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</si>
  <si>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</si>
  <si>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</si>
  <si>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</si>
  <si>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</si>
  <si>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</si>
  <si>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</si>
  <si>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</si>
  <si>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</si>
  <si>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</si>
  <si>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</si>
  <si>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</si>
  <si>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</si>
  <si>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</si>
  <si>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</si>
  <si>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</si>
  <si>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</si>
  <si>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</si>
  <si>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</si>
  <si>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</si>
  <si>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</si>
  <si>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</si>
  <si>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</si>
  <si>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</si>
  <si>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</si>
  <si>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</si>
  <si>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</si>
  <si>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</si>
  <si>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</si>
  <si>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</si>
  <si>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</si>
  <si>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</si>
  <si>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</si>
  <si>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</si>
  <si>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</si>
  <si>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</si>
  <si>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</si>
  <si>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</si>
  <si>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</si>
  <si>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</si>
  <si>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</si>
  <si>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</si>
  <si>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</si>
  <si>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</si>
  <si>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</si>
  <si>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</si>
  <si>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</si>
  <si>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</si>
  <si>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</si>
  <si>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</si>
  <si>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</si>
  <si>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</si>
  <si>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</si>
  <si>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</si>
  <si>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</si>
  <si>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</si>
  <si>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</si>
  <si>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</si>
  <si>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</si>
  <si>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</si>
  <si>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</si>
  <si>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</si>
  <si>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</si>
  <si>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</si>
  <si>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</si>
  <si>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</si>
  <si>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</si>
  <si>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</si>
  <si>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</si>
  <si>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</si>
  <si>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</si>
  <si>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</si>
  <si>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</si>
  <si>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</si>
  <si>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</si>
  <si>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</si>
  <si>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</si>
  <si>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</si>
  <si>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</si>
  <si>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</si>
  <si>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</si>
  <si>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</si>
  <si>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</si>
  <si>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</si>
  <si>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</si>
  <si>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</si>
  <si>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</si>
  <si>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</si>
  <si>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</si>
  <si>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</si>
  <si>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</si>
  <si>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</si>
  <si>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</si>
  <si>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</si>
  <si>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</si>
  <si>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</si>
  <si>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</si>
  <si>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</si>
  <si>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</si>
  <si>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</si>
  <si>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</si>
  <si>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</si>
  <si>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</si>
  <si>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</si>
  <si>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</si>
  <si>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</si>
  <si>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</si>
  <si>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</si>
  <si>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</si>
  <si>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</si>
  <si>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</si>
  <si>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</si>
  <si>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</si>
  <si>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</si>
  <si>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</si>
  <si>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</si>
  <si>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</si>
  <si>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</si>
  <si>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</si>
  <si>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</si>
  <si>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</si>
  <si>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</si>
  <si>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</si>
  <si>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</si>
  <si>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</si>
  <si>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</si>
  <si>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</si>
  <si>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</si>
  <si>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</si>
  <si>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</si>
  <si>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</si>
  <si>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</si>
  <si>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</si>
  <si>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</si>
  <si>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</si>
  <si>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</si>
  <si>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</si>
  <si>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</si>
  <si>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</si>
  <si>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</si>
  <si>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</si>
  <si>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</si>
  <si>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</si>
  <si>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</si>
  <si>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</si>
  <si>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</si>
  <si>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</si>
  <si>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</si>
  <si>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</si>
  <si>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</si>
  <si>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</si>
  <si>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</si>
  <si>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</si>
  <si>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</si>
  <si>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</si>
  <si>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</si>
  <si>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</si>
  <si>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</si>
  <si>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</si>
  <si>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</si>
  <si>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</si>
  <si>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</si>
  <si>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</si>
  <si>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</si>
  <si>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</si>
  <si>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</si>
  <si>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</si>
  <si>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</si>
  <si>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</si>
  <si>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</si>
  <si>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</si>
  <si>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</si>
  <si>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</si>
  <si>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</si>
  <si>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</si>
  <si>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</si>
  <si>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</si>
  <si>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</si>
  <si>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</si>
  <si>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</si>
  <si>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</si>
  <si>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</si>
  <si>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</si>
  <si>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</si>
  <si>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</si>
  <si>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</si>
  <si>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</si>
  <si>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</si>
  <si>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</si>
  <si>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</si>
  <si>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</si>
  <si>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</si>
  <si>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</si>
  <si>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</si>
  <si>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</si>
  <si>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</si>
  <si>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</si>
  <si>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</si>
  <si>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</si>
  <si>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</si>
  <si>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</si>
  <si>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</si>
  <si>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</si>
  <si>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</si>
  <si>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</si>
  <si>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</si>
  <si>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</si>
  <si>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</si>
  <si>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</si>
  <si>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</si>
  <si>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</si>
  <si>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</si>
  <si>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</si>
  <si>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</si>
  <si>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</si>
  <si>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</si>
  <si>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</si>
  <si>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</si>
  <si>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</si>
  <si>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</si>
  <si>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</si>
  <si>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</si>
  <si>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</si>
  <si>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</si>
  <si>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</si>
  <si>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</si>
  <si>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</si>
  <si>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</si>
  <si>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</si>
  <si>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</si>
  <si>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</si>
  <si>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</si>
  <si>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</si>
  <si>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</si>
  <si>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</si>
  <si>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</si>
  <si>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</si>
  <si>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</si>
  <si>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</si>
  <si>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</si>
  <si>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</si>
  <si>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</si>
  <si>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</si>
  <si>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</si>
  <si>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</si>
  <si>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</si>
  <si>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</si>
  <si>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</si>
  <si>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</si>
  <si>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</si>
  <si>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</si>
  <si>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</si>
  <si>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</si>
  <si>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</si>
  <si>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</si>
  <si>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</si>
  <si>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</si>
  <si>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</si>
  <si>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</si>
  <si>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</si>
  <si>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</si>
  <si>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</si>
  <si>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</si>
  <si>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</si>
  <si>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</si>
  <si>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</si>
  <si>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</si>
  <si>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</si>
  <si>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</si>
  <si>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</si>
  <si>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</si>
  <si>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</si>
  <si>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</si>
  <si>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</si>
  <si>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</si>
  <si>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</si>
  <si>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</si>
  <si>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</si>
  <si>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</si>
  <si>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</si>
  <si>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</si>
  <si>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</si>
  <si>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</si>
  <si>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</si>
  <si>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</si>
  <si>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</si>
  <si>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</si>
  <si>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</si>
  <si>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</si>
  <si>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</si>
  <si>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</si>
  <si>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</si>
  <si>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</si>
  <si>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</si>
  <si>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</si>
  <si>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</si>
  <si>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</si>
  <si>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</si>
  <si>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</si>
  <si>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</si>
  <si>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</si>
  <si>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</si>
  <si>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</si>
  <si>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</si>
  <si>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</si>
  <si>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</si>
  <si>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</si>
  <si>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</si>
  <si>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</si>
  <si>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</si>
  <si>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</si>
  <si>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</si>
  <si>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</si>
  <si>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</si>
  <si>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</si>
  <si>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</si>
  <si>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</si>
  <si>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</si>
  <si>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</si>
  <si>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</si>
  <si>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</si>
  <si>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</si>
  <si>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</si>
  <si>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</si>
  <si>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</si>
  <si>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</si>
  <si>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</si>
  <si>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</si>
  <si>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</si>
  <si>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</si>
  <si>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</si>
  <si>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</si>
  <si>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</si>
  <si>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</si>
  <si>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</si>
  <si>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</si>
  <si>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</si>
  <si>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</si>
  <si>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</si>
  <si>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</si>
  <si>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</si>
  <si>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</si>
  <si>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</si>
  <si>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</si>
  <si>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</si>
  <si>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</si>
  <si>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</si>
  <si>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</si>
  <si>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</si>
  <si>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</si>
  <si>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</si>
  <si>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</si>
  <si>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</si>
  <si>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</si>
  <si>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</si>
  <si>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</si>
  <si>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</si>
  <si>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</si>
  <si>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</si>
  <si>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</si>
  <si>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</si>
  <si>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</si>
  <si>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</si>
  <si>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</si>
  <si>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</si>
  <si>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</si>
  <si>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</si>
  <si>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</si>
  <si>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</si>
  <si>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</si>
  <si>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</si>
  <si>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</si>
  <si>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</si>
  <si>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</si>
  <si>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</si>
  <si>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</si>
  <si>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</si>
  <si>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</si>
  <si>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</si>
  <si>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</si>
  <si>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</si>
  <si>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</si>
  <si>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</si>
  <si>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</si>
  <si>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</si>
  <si>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</si>
  <si>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</si>
  <si>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</si>
  <si>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</si>
  <si>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</si>
  <si>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</si>
  <si>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</si>
  <si>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</si>
  <si>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</si>
  <si>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</si>
  <si>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</si>
  <si>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</si>
  <si>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</si>
  <si>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</si>
  <si>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</si>
  <si>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</si>
  <si>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</si>
  <si>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</si>
  <si>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</si>
  <si>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</si>
  <si>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</si>
  <si>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</si>
  <si>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</si>
  <si>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</si>
  <si>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</si>
  <si>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</si>
  <si>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</si>
  <si>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</si>
  <si>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</si>
  <si>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</si>
  <si>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</si>
  <si>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</si>
  <si>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</si>
  <si>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</si>
  <si>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</si>
  <si>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</si>
  <si>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</si>
  <si>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</si>
  <si>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</si>
  <si>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</si>
  <si>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</si>
  <si>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</si>
  <si>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</si>
  <si>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</si>
  <si>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</si>
  <si>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</si>
  <si>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</si>
  <si>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</si>
  <si>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</si>
  <si>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</si>
  <si>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</si>
  <si>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</si>
  <si>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</si>
  <si>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</si>
  <si>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</si>
  <si>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</si>
  <si>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</si>
  <si>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</si>
  <si>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</si>
  <si>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</si>
  <si>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</si>
  <si>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</si>
  <si>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</si>
  <si>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</si>
  <si>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</si>
  <si>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</si>
  <si>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</si>
  <si>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</si>
  <si>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</si>
  <si>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</si>
  <si>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</si>
  <si>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</si>
  <si>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</si>
  <si>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</si>
  <si>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</si>
  <si>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</si>
  <si>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</si>
  <si>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</si>
  <si>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</si>
  <si>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</si>
  <si>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</si>
  <si>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</si>
  <si>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</si>
  <si>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</si>
  <si>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</si>
  <si>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</si>
  <si>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</si>
  <si>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</si>
  <si>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</si>
  <si>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</si>
  <si>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</si>
  <si>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</si>
  <si>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</si>
  <si>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</si>
  <si>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</si>
  <si>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</si>
  <si>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</si>
  <si>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</si>
  <si>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</si>
  <si>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</si>
  <si>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</si>
  <si>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</si>
  <si>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</si>
  <si>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</si>
  <si>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</si>
  <si>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</si>
  <si>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</si>
  <si>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</si>
  <si>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</si>
  <si>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</si>
  <si>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</si>
  <si>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</si>
  <si>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</si>
  <si>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</si>
  <si>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</si>
  <si>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</si>
  <si>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</si>
  <si>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</si>
  <si>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</si>
  <si>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</si>
  <si>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</si>
  <si>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</si>
  <si>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</si>
  <si>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</si>
  <si>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</si>
  <si>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</si>
  <si>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</si>
  <si>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</si>
  <si>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</si>
  <si>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</si>
  <si>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</si>
  <si>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</si>
  <si>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</si>
  <si>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</si>
  <si>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</si>
  <si>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</si>
  <si>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</si>
  <si>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</si>
  <si>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</si>
  <si>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</si>
  <si>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</si>
  <si>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</si>
  <si>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</si>
  <si>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</si>
  <si>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</si>
  <si>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</si>
  <si>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</si>
  <si>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</si>
  <si>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</si>
  <si>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</si>
  <si>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</si>
  <si>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</si>
  <si>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</si>
  <si>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</si>
  <si>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</si>
  <si>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</si>
  <si>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</si>
  <si>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</si>
  <si>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</si>
  <si>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</si>
  <si>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</si>
  <si>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</si>
  <si>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</si>
  <si>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</si>
  <si>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</si>
  <si>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</si>
  <si>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</si>
  <si>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</si>
  <si>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</si>
  <si>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</si>
  <si>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</si>
  <si>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</si>
  <si>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</si>
  <si>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</si>
  <si>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</si>
  <si>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</si>
  <si>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</si>
  <si>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</si>
  <si>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</si>
  <si>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</si>
  <si>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</si>
  <si>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</si>
  <si>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</si>
  <si>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</si>
  <si>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</si>
  <si>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</si>
  <si>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</si>
  <si>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</si>
  <si>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</si>
  <si>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</si>
  <si>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</si>
  <si>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</si>
  <si>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</si>
  <si>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</si>
  <si>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</si>
  <si>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</si>
  <si>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</si>
  <si>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</si>
  <si>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</si>
  <si>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</si>
  <si>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</si>
  <si>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</si>
  <si>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</si>
  <si>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</si>
  <si>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</si>
  <si>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</si>
  <si>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</si>
  <si>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</si>
  <si>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</si>
  <si>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</si>
  <si>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</si>
  <si>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</si>
  <si>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</si>
  <si>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</si>
  <si>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</si>
  <si>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</si>
  <si>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</si>
  <si>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</si>
  <si>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</si>
  <si>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</si>
  <si>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</si>
  <si>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</si>
  <si>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</si>
  <si>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</si>
  <si>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</si>
  <si>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</si>
  <si>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</si>
  <si>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</si>
  <si>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</si>
  <si>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</si>
  <si>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</si>
  <si>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</si>
  <si>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</si>
  <si>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</si>
  <si>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</si>
  <si>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</si>
  <si>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</si>
  <si>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</si>
  <si>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</si>
  <si>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</si>
  <si>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</si>
  <si>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</si>
  <si>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</si>
  <si>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</si>
  <si>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</si>
  <si>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</si>
  <si>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</si>
  <si>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</si>
  <si>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</si>
  <si>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</si>
  <si>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</si>
  <si>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</si>
  <si>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</si>
  <si>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</si>
  <si>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</si>
  <si>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</si>
  <si>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</si>
  <si>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</si>
  <si>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</si>
  <si>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</si>
  <si>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</si>
  <si>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</si>
  <si>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</si>
  <si>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</si>
  <si>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</si>
  <si>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</si>
  <si>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</si>
  <si>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</si>
  <si>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</si>
  <si>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</si>
  <si>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</si>
  <si>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</si>
  <si>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</si>
  <si>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</si>
  <si>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</si>
  <si>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</si>
  <si>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</si>
  <si>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</si>
  <si>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</si>
  <si>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</si>
  <si>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</si>
  <si>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</si>
  <si>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</si>
  <si>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</si>
  <si>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</si>
  <si>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</si>
  <si>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</si>
  <si>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</si>
  <si>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</si>
  <si>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</si>
  <si>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</si>
  <si>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</si>
  <si>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</si>
  <si>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</si>
  <si>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</si>
  <si>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</si>
  <si>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</si>
  <si>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</si>
  <si>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</si>
  <si>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</si>
  <si>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</si>
  <si>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</si>
  <si>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</si>
  <si>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</si>
  <si>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</si>
  <si>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</si>
  <si>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</si>
  <si>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</si>
  <si>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</si>
  <si>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</si>
  <si>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</si>
  <si>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</si>
  <si>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</si>
  <si>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</si>
  <si>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</si>
  <si>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</si>
  <si>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</si>
  <si>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</si>
  <si>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</si>
  <si>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</si>
  <si>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</si>
  <si>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</si>
  <si>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</si>
  <si>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</si>
  <si>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</si>
  <si>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</si>
  <si>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</si>
  <si>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</si>
  <si>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</si>
  <si>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</si>
  <si>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</si>
  <si>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</si>
  <si>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</si>
  <si>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</si>
  <si>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</si>
  <si>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</si>
  <si>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</si>
  <si>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</si>
  <si>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</si>
  <si>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</si>
  <si>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</si>
  <si>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</si>
  <si>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</si>
  <si>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</si>
  <si>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</si>
  <si>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</si>
  <si>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</si>
  <si>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</si>
  <si>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</si>
  <si>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</si>
  <si>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</si>
  <si>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</si>
  <si>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</si>
  <si>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</si>
  <si>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</si>
  <si>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</si>
  <si>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</si>
  <si>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</si>
  <si>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</si>
  <si>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</si>
  <si>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</si>
  <si>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</si>
  <si>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</si>
  <si>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</si>
  <si>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</si>
  <si>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</si>
  <si>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</si>
  <si>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</si>
  <si>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</si>
  <si>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</si>
  <si>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</si>
  <si>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</si>
  <si>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</si>
  <si>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</si>
  <si>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</si>
  <si>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</si>
  <si>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</si>
  <si>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</si>
  <si>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</si>
  <si>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</si>
  <si>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</si>
  <si>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</si>
  <si>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</si>
  <si>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</si>
  <si>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</si>
  <si>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</si>
  <si>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</si>
  <si>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</si>
  <si>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</si>
  <si>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</si>
  <si>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</si>
  <si>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</si>
  <si>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</si>
  <si>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</si>
  <si>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</si>
  <si>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</si>
  <si>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</si>
  <si>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</si>
  <si>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</si>
  <si>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</si>
  <si>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</si>
  <si>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</si>
  <si>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</si>
  <si>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</si>
  <si>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</si>
  <si>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</si>
  <si>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</si>
  <si>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</si>
  <si>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</si>
  <si>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</si>
  <si>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</si>
  <si>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</si>
  <si>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</si>
  <si>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</si>
  <si>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</si>
  <si>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</si>
  <si>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</si>
  <si>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</si>
  <si>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</si>
  <si>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</si>
  <si>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</si>
  <si>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</si>
  <si>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</si>
  <si>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</si>
  <si>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</si>
  <si>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</si>
  <si>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</si>
  <si>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</si>
  <si>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</si>
  <si>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</si>
  <si>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</si>
  <si>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</si>
  <si>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</si>
  <si>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</si>
  <si>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</si>
  <si>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</si>
  <si>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</si>
  <si>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</si>
  <si>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</si>
  <si>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</si>
  <si>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</si>
  <si>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</si>
  <si>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</si>
  <si>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</si>
  <si>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</si>
  <si>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</si>
  <si>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</si>
  <si>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</si>
  <si>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</si>
  <si>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</si>
  <si>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</si>
  <si>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</si>
  <si>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</si>
  <si>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</si>
  <si>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</si>
  <si>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</si>
  <si>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</si>
  <si>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</si>
  <si>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</si>
  <si>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</si>
  <si>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</si>
  <si>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</si>
  <si>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</si>
  <si>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</si>
  <si>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</si>
  <si>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</si>
  <si>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</si>
  <si>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</si>
  <si>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</si>
  <si>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</si>
  <si>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</si>
  <si>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</si>
  <si>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</si>
  <si>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</si>
  <si>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</si>
  <si>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</si>
  <si>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</si>
  <si>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</si>
  <si>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</si>
  <si>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</si>
  <si>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</si>
  <si>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</si>
  <si>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</si>
  <si>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</si>
  <si>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</si>
  <si>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</si>
  <si>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</si>
  <si>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</si>
  <si>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</si>
  <si>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</si>
  <si>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</si>
  <si>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</si>
  <si>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</si>
  <si>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</si>
  <si>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</si>
  <si>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</si>
  <si>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</si>
  <si>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</si>
  <si>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</si>
  <si>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</si>
  <si>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</si>
  <si>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</si>
  <si>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</si>
  <si>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</si>
  <si>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</si>
  <si>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</si>
  <si>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</si>
  <si>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</si>
  <si>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</si>
  <si>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</si>
  <si>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</si>
  <si>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</si>
  <si>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</si>
  <si>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</si>
  <si>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</si>
  <si>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</si>
  <si>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</si>
  <si>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</si>
  <si>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</si>
  <si>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</si>
  <si>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</si>
  <si>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</si>
  <si>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</si>
  <si>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</si>
  <si>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</si>
  <si>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</si>
  <si>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</si>
  <si>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</si>
  <si>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</si>
  <si>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</si>
  <si>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</si>
  <si>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</si>
  <si>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</si>
  <si>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</si>
  <si>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</si>
  <si>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</si>
  <si>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</si>
  <si>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</si>
  <si>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</si>
  <si>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</si>
  <si>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</si>
  <si>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</si>
  <si>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</si>
  <si>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</si>
  <si>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</si>
  <si>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</si>
  <si>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</si>
  <si>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</si>
  <si>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</si>
  <si>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</si>
  <si>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</si>
  <si>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</si>
  <si>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</si>
  <si>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</si>
  <si>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</si>
  <si>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</si>
  <si>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</si>
  <si>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</si>
  <si>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</si>
  <si>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</si>
  <si>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</si>
  <si>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</si>
  <si>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</si>
  <si>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</si>
  <si>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</si>
  <si>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</si>
  <si>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</si>
  <si>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</si>
  <si>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</si>
  <si>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</si>
  <si>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</si>
  <si>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</si>
  <si>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</si>
  <si>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</si>
  <si>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</si>
  <si>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</si>
  <si>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</si>
  <si>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</si>
  <si>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</si>
  <si>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</si>
  <si>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</si>
  <si>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</si>
  <si>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</si>
  <si>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</si>
  <si>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</si>
  <si>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</si>
  <si>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</si>
  <si>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</si>
  <si>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</si>
  <si>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</si>
  <si>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</si>
  <si>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</si>
  <si>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</si>
  <si>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</si>
  <si>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</si>
  <si>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</si>
  <si>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</si>
  <si>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</si>
  <si>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</si>
  <si>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</si>
  <si>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</si>
  <si>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</si>
  <si>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</si>
  <si>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</si>
  <si>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</si>
  <si>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</si>
  <si>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</si>
  <si>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</si>
  <si>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</si>
  <si>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</si>
  <si>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</si>
  <si>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</si>
  <si>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</si>
  <si>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</si>
  <si>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</si>
  <si>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</si>
  <si>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</si>
  <si>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</si>
  <si>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</si>
  <si>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</si>
  <si>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</si>
  <si>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</si>
  <si>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</si>
  <si>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</si>
  <si>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</si>
  <si>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</si>
  <si>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</si>
  <si>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</si>
  <si>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</si>
  <si>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</si>
  <si>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</si>
  <si>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</si>
  <si>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</si>
  <si>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</si>
  <si>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</si>
  <si>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</si>
  <si>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</si>
  <si>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</si>
  <si>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</si>
  <si>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</si>
  <si>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</si>
  <si>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</si>
  <si>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</si>
  <si>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</si>
  <si>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</si>
  <si>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</si>
  <si>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</si>
  <si>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</si>
  <si>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</si>
  <si>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</si>
  <si>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</si>
  <si>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</si>
  <si>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</si>
  <si>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</si>
  <si>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</si>
  <si>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</si>
  <si>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</si>
  <si>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</si>
  <si>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</si>
  <si>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</si>
  <si>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</si>
  <si>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</si>
  <si>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</si>
  <si>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</si>
  <si>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</si>
  <si>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</si>
  <si>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</si>
  <si>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</si>
  <si>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</si>
  <si>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</si>
  <si>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</si>
  <si>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</si>
  <si>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</si>
  <si>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</si>
  <si>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</si>
  <si>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</si>
  <si>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</si>
  <si>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</si>
  <si>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</si>
  <si>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</si>
  <si>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</si>
  <si>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</si>
  <si>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</si>
  <si>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</si>
  <si>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</si>
  <si>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</si>
  <si>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</si>
  <si>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</si>
  <si>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</si>
  <si>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</si>
  <si>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</si>
  <si>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</si>
  <si>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</si>
  <si>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</si>
  <si>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</si>
  <si>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</si>
  <si>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</si>
  <si>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</si>
  <si>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</si>
  <si>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</si>
  <si>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</si>
  <si>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</si>
  <si>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</si>
  <si>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</si>
  <si>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</si>
  <si>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</si>
  <si>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</si>
  <si>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</si>
  <si>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</si>
  <si>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</si>
  <si>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</si>
  <si>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</si>
  <si>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</si>
  <si>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</si>
  <si>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</si>
  <si>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</si>
  <si>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</si>
  <si>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</si>
  <si>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</si>
  <si>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</si>
  <si>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</si>
  <si>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</si>
  <si>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</si>
  <si>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</si>
  <si>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</si>
  <si>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</si>
  <si>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</si>
  <si>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</si>
  <si>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</si>
  <si>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</si>
  <si>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</si>
  <si>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</si>
  <si>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</si>
  <si>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</si>
  <si>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</si>
  <si>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</si>
  <si>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</si>
  <si>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</si>
  <si>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</si>
  <si>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</si>
  <si>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</si>
  <si>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</si>
  <si>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</si>
  <si>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</si>
  <si>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</si>
  <si>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</si>
  <si>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</si>
  <si>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</si>
  <si>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</si>
  <si>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</si>
  <si>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</si>
  <si>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</si>
  <si>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</si>
  <si>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</si>
  <si>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</si>
  <si>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</si>
  <si>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</si>
  <si>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</si>
  <si>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</si>
  <si>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</si>
  <si>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</si>
  <si>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</si>
  <si>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</si>
  <si>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</si>
  <si>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</si>
  <si>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</si>
  <si>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</si>
  <si>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</si>
  <si>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</si>
  <si>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</si>
  <si>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</si>
  <si>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</si>
  <si>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</si>
  <si>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</si>
  <si>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</si>
  <si>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</si>
  <si>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</si>
  <si>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</si>
  <si>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</si>
  <si>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</si>
  <si>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</si>
  <si>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</si>
  <si>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</si>
  <si>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</si>
  <si>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</si>
  <si>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</si>
  <si>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</si>
  <si>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</si>
  <si>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</si>
  <si>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</si>
  <si>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</si>
  <si>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</si>
  <si>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</si>
  <si>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</si>
  <si>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</si>
  <si>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</si>
  <si>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</si>
  <si>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</si>
  <si>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</si>
  <si>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</si>
  <si>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</si>
  <si>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</si>
  <si>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</si>
  <si>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</si>
  <si>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</si>
  <si>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</si>
  <si>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</si>
  <si>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</si>
  <si>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</si>
  <si>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</si>
  <si>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</si>
  <si>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</si>
  <si>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</si>
  <si>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</si>
  <si>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</si>
  <si>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</si>
  <si>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</si>
  <si>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</si>
  <si>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</si>
  <si>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</si>
  <si>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</si>
  <si>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</si>
  <si>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</si>
  <si>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</si>
  <si>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</si>
  <si>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</si>
  <si>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</si>
  <si>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</si>
  <si>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</si>
  <si>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</si>
  <si>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</si>
  <si>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</si>
  <si>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</si>
  <si>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</si>
  <si>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</si>
  <si>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</si>
  <si>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</si>
  <si>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</si>
  <si>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</si>
  <si>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</si>
  <si>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</si>
  <si>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</si>
  <si>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</si>
  <si>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</si>
  <si>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</si>
  <si>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</si>
  <si>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</si>
  <si>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</si>
  <si>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</si>
  <si>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</si>
  <si>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</si>
  <si>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</si>
  <si>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</si>
  <si>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</si>
  <si>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</si>
  <si>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</si>
  <si>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</si>
  <si>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</si>
  <si>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</si>
  <si>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</si>
  <si>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</si>
  <si>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</si>
  <si>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</si>
  <si>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</si>
  <si>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</si>
  <si>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</si>
  <si>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</si>
  <si>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</si>
  <si>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</si>
  <si>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</si>
  <si>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</si>
  <si>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</si>
  <si>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</si>
  <si>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</si>
  <si>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</si>
  <si>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</si>
  <si>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</si>
  <si>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</si>
  <si>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</si>
  <si>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</si>
  <si>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</si>
  <si>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</si>
  <si>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</si>
  <si>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</si>
  <si>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</si>
  <si>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</si>
  <si>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</si>
  <si>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</si>
  <si>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</si>
  <si>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</si>
  <si>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</si>
  <si>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</si>
  <si>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</si>
  <si>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</si>
  <si>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</si>
  <si>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</si>
  <si>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</si>
  <si>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</si>
  <si>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</si>
  <si>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</si>
  <si>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</si>
  <si>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</si>
  <si>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</si>
  <si>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</si>
  <si>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</si>
  <si>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</si>
  <si>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</si>
  <si>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</si>
  <si>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</si>
  <si>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</si>
  <si>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</si>
  <si>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</si>
  <si>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</si>
  <si>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</si>
  <si>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</si>
  <si>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</si>
  <si>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</si>
  <si>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</si>
  <si>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</si>
  <si>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</si>
  <si>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</si>
  <si>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</si>
  <si>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</si>
  <si>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</si>
  <si>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</si>
  <si>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</si>
  <si>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</si>
  <si>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</si>
  <si>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</si>
  <si>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</si>
  <si>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</si>
  <si>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</si>
  <si>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</si>
  <si>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</si>
  <si>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</si>
  <si>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</si>
  <si>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</si>
  <si>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</si>
  <si>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</si>
  <si>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</si>
  <si>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</si>
  <si>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</si>
  <si>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</si>
  <si>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</si>
  <si>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</si>
  <si>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</si>
  <si>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</si>
  <si>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</si>
  <si>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</si>
  <si>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</si>
  <si>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</si>
  <si>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</si>
  <si>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</si>
  <si>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</si>
  <si>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</si>
  <si>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</si>
  <si>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</si>
  <si>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</si>
  <si>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</si>
  <si>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</si>
  <si>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</si>
  <si>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</si>
  <si>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</si>
  <si>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</si>
  <si>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</si>
  <si>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</si>
  <si>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</si>
  <si>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</si>
  <si>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</si>
  <si>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</si>
  <si>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</si>
  <si>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</si>
  <si>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</si>
  <si>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</si>
  <si>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</si>
  <si>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</si>
  <si>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</si>
  <si>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</si>
  <si>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</si>
  <si>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</si>
  <si>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</si>
  <si>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</si>
  <si>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</si>
  <si>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</si>
  <si>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</si>
  <si>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</si>
  <si>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</si>
  <si>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</si>
  <si>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</si>
  <si>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</si>
  <si>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</si>
  <si>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</si>
  <si>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</si>
  <si>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</si>
  <si>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</si>
  <si>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</si>
  <si>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</si>
  <si>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</si>
  <si>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</si>
  <si>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</si>
  <si>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</si>
  <si>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</si>
  <si>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</si>
  <si>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</si>
  <si>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</si>
  <si>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</si>
  <si>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</si>
  <si>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</si>
  <si>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</si>
  <si>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</si>
  <si>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</si>
  <si>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</si>
  <si>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</si>
  <si>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</si>
  <si>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</si>
  <si>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</si>
  <si>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</si>
  <si>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</si>
  <si>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</si>
  <si>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</si>
  <si>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</si>
  <si>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</si>
  <si>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</si>
  <si>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</si>
  <si>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</si>
  <si>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</si>
  <si>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</si>
  <si>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</si>
  <si>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</si>
  <si>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</si>
  <si>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</si>
  <si>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</si>
  <si>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</si>
  <si>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</si>
  <si>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</si>
  <si>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</si>
  <si>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</si>
  <si>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</si>
  <si>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</si>
  <si>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</si>
  <si>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</si>
  <si>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</si>
  <si>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</si>
  <si>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</si>
  <si>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</si>
  <si>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</si>
  <si>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</si>
  <si>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</si>
  <si>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</si>
  <si>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</si>
  <si>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</si>
  <si>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</si>
  <si>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</si>
  <si>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</si>
  <si>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</si>
  <si>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</si>
  <si>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</si>
  <si>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</si>
  <si>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</si>
  <si>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</si>
  <si>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</si>
  <si>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</si>
  <si>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</si>
  <si>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</si>
  <si>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</si>
  <si>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</si>
  <si>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</si>
  <si>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</si>
  <si>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</si>
  <si>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</si>
  <si>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</si>
  <si>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</si>
  <si>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</si>
  <si>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</si>
  <si>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</si>
  <si>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</si>
  <si>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</si>
  <si>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</si>
  <si>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</si>
  <si>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</si>
  <si>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</si>
  <si>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</si>
  <si>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</si>
  <si>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</si>
  <si>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</si>
  <si>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</si>
  <si>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</si>
  <si>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</si>
  <si>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</si>
  <si>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</si>
  <si>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</si>
  <si>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</si>
  <si>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</si>
  <si>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</si>
  <si>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</si>
  <si>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</si>
  <si>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</si>
  <si>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</si>
  <si>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</si>
  <si>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</si>
  <si>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</si>
  <si>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</si>
  <si>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</si>
  <si>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</si>
  <si>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</si>
  <si>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</si>
  <si>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</si>
  <si>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</si>
  <si>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</si>
  <si>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</si>
  <si>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</si>
  <si>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</si>
  <si>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</si>
  <si>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</si>
  <si>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</si>
  <si>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</si>
  <si>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</si>
  <si>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</si>
  <si>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</si>
  <si>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</si>
  <si>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</si>
  <si>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</si>
  <si>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</si>
  <si>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</si>
  <si>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</si>
  <si>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</si>
  <si>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</si>
  <si>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</si>
  <si>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</si>
  <si>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</si>
  <si>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</si>
  <si>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</si>
  <si>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</si>
  <si>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</si>
  <si>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</si>
  <si>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</si>
  <si>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</si>
  <si>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</si>
  <si>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</si>
  <si>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</si>
  <si>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</si>
  <si>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</si>
  <si>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</si>
  <si>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</si>
  <si>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</si>
  <si>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</si>
  <si>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</si>
  <si>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</si>
  <si>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</si>
  <si>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</si>
  <si>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</si>
  <si>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</si>
  <si>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</si>
  <si>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</si>
  <si>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</si>
  <si>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</si>
  <si>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</si>
  <si>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</si>
  <si>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</si>
  <si>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</si>
  <si>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</si>
  <si>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</si>
  <si>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</si>
  <si>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</si>
  <si>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</si>
  <si>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</si>
  <si>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</si>
  <si>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</si>
  <si>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</si>
  <si>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</si>
  <si>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</si>
  <si>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</si>
  <si>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</si>
  <si>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</si>
  <si>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</si>
  <si>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</si>
  <si>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</si>
  <si>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</si>
  <si>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</si>
  <si>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</si>
  <si>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</si>
  <si>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</si>
  <si>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</si>
  <si>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</si>
  <si>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</si>
  <si>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</si>
  <si>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</si>
  <si>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</si>
  <si>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</si>
  <si>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</si>
  <si>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</si>
  <si>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</si>
  <si>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</si>
  <si>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</si>
  <si>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</si>
  <si>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</si>
  <si>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</si>
  <si>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</si>
  <si>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</si>
  <si>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</si>
  <si>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</si>
  <si>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</si>
  <si>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</si>
  <si>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</si>
  <si>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</si>
  <si>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</si>
  <si>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</si>
  <si>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</si>
  <si>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</si>
  <si>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</si>
  <si>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</si>
  <si>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</si>
  <si>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</si>
  <si>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</si>
  <si>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</si>
  <si>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</si>
  <si>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</si>
  <si>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</si>
  <si>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</si>
  <si>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</si>
  <si>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</si>
  <si>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</si>
  <si>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</si>
  <si>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</si>
  <si>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</si>
  <si>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</si>
  <si>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</si>
  <si>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</si>
  <si>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</si>
  <si>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</si>
  <si>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</si>
  <si>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</si>
  <si>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</si>
  <si>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</si>
  <si>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</si>
  <si>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</si>
  <si>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</si>
  <si>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</si>
  <si>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</si>
  <si>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</si>
  <si>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</si>
  <si>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</si>
  <si>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</si>
  <si>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</si>
  <si>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</si>
  <si>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</si>
  <si>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</si>
  <si>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</si>
  <si>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</si>
  <si>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</si>
  <si>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</si>
  <si>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</si>
  <si>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</si>
  <si>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</si>
  <si>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</si>
  <si>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</si>
  <si>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</si>
  <si>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</si>
  <si>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</si>
  <si>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</si>
  <si>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</si>
  <si>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</si>
  <si>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</si>
  <si>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</si>
  <si>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</si>
  <si>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</si>
  <si>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</si>
  <si>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</si>
  <si>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</si>
  <si>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</si>
  <si>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</si>
  <si>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</si>
  <si>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</si>
  <si>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</si>
  <si>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</si>
  <si>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</si>
  <si>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</si>
  <si>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</si>
  <si>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</si>
  <si>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</si>
  <si>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</si>
  <si>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</si>
  <si>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</si>
  <si>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</si>
  <si>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</si>
  <si>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</si>
  <si>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</si>
  <si>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</si>
  <si>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</si>
  <si>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</si>
  <si>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</si>
  <si>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</si>
  <si>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</si>
  <si>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</si>
  <si>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</si>
  <si>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</si>
  <si>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</si>
  <si>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</si>
  <si>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</si>
  <si>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</si>
  <si>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</si>
  <si>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</si>
  <si>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</si>
  <si>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</si>
  <si>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</si>
  <si>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</si>
  <si>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</si>
  <si>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</si>
  <si>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</si>
  <si>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</si>
  <si>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</si>
  <si>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</si>
  <si>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</si>
  <si>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</si>
  <si>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</si>
  <si>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</si>
  <si>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</si>
  <si>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</si>
  <si>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</si>
  <si>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</si>
  <si>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</si>
  <si>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</si>
  <si>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</si>
  <si>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</si>
  <si>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</si>
  <si>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</si>
  <si>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</si>
  <si>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</si>
  <si>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</si>
  <si>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</si>
  <si>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</si>
  <si>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</si>
  <si>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</si>
  <si>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</si>
  <si>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</si>
  <si>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</si>
  <si>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</si>
  <si>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</si>
  <si>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</si>
  <si>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</si>
  <si>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</si>
  <si>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</si>
  <si>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</si>
  <si>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</si>
  <si>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</si>
  <si>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</si>
  <si>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</si>
  <si>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</si>
  <si>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</si>
  <si>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</si>
  <si>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</si>
  <si>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</si>
  <si>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</si>
  <si>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</si>
  <si>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</si>
  <si>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</si>
  <si>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</si>
  <si>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</si>
  <si>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</si>
  <si>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</si>
  <si>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</si>
  <si>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</si>
  <si>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</si>
  <si>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</si>
  <si>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</si>
  <si>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</si>
  <si>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</si>
  <si>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</si>
  <si>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</si>
  <si>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</si>
  <si>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</si>
  <si>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</si>
  <si>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</si>
  <si>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</si>
  <si>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</si>
  <si>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</si>
  <si>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</si>
  <si>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</si>
  <si>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</si>
  <si>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</si>
  <si>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</si>
  <si>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</si>
  <si>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</si>
  <si>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</si>
  <si>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</si>
  <si>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</si>
  <si>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</si>
  <si>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</si>
  <si>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</si>
  <si>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</si>
  <si>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</si>
  <si>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</si>
  <si>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</si>
  <si>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</si>
  <si>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</si>
  <si>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</si>
  <si>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</si>
  <si>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</si>
  <si>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</si>
  <si>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</si>
  <si>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</si>
  <si>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</si>
  <si>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</si>
  <si>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</si>
  <si>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</si>
  <si>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</si>
  <si>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</si>
  <si>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</si>
  <si>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</si>
  <si>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</si>
  <si>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</si>
  <si>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</si>
  <si>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</si>
  <si>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</si>
  <si>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</si>
  <si>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</si>
  <si>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</si>
  <si>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</si>
  <si>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</si>
  <si>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</si>
  <si>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</si>
  <si>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</si>
  <si>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</si>
  <si>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</si>
  <si>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</si>
  <si>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</si>
  <si>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</si>
  <si>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</si>
  <si>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</si>
  <si>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</si>
  <si>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</si>
  <si>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</si>
  <si>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</si>
  <si>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</si>
  <si>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</si>
  <si>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</si>
  <si>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</si>
  <si>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</si>
  <si>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</si>
  <si>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</si>
  <si>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</si>
  <si>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</si>
  <si>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</si>
  <si>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</si>
  <si>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</si>
  <si>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</si>
  <si>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</si>
  <si>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</si>
  <si>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</si>
  <si>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</si>
  <si>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</si>
  <si>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</si>
  <si>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</si>
  <si>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</si>
  <si>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</si>
  <si>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</si>
  <si>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</si>
  <si>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</si>
  <si>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</si>
  <si>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</si>
  <si>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</si>
  <si>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</si>
  <si>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</si>
  <si>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</si>
  <si>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</si>
  <si>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</si>
  <si>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</si>
  <si>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</si>
  <si>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</si>
  <si>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</si>
  <si>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</si>
  <si>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</si>
  <si>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</si>
  <si>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</si>
  <si>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</si>
  <si>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</si>
  <si>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</si>
  <si>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</si>
  <si>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</si>
  <si>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</si>
  <si>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</si>
  <si>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</si>
  <si>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</si>
  <si>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</si>
  <si>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</si>
  <si>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</si>
  <si>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</si>
  <si>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</si>
  <si>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</si>
  <si>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</si>
  <si>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</si>
  <si>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</si>
  <si>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</si>
  <si>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</si>
  <si>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</si>
  <si>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</si>
  <si>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</si>
  <si>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</si>
  <si>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</si>
  <si>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</si>
  <si>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</si>
  <si>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</si>
  <si>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</si>
  <si>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</si>
  <si>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</si>
  <si>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</si>
  <si>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</si>
  <si>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</si>
  <si>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</si>
  <si>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</si>
  <si>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</si>
  <si>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</si>
  <si>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</si>
  <si>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</si>
  <si>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</si>
  <si>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</si>
  <si>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</si>
  <si>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</si>
  <si>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</si>
  <si>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</si>
  <si>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</si>
  <si>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</si>
  <si>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</si>
  <si>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</si>
  <si>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</si>
  <si>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</si>
  <si>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</si>
  <si>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</si>
  <si>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</si>
  <si>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</si>
  <si>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</si>
  <si>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</si>
  <si>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</si>
  <si>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</si>
  <si>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</si>
  <si>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</si>
  <si>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</si>
  <si>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</si>
  <si>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</si>
  <si>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</si>
  <si>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</si>
  <si>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</si>
  <si>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</si>
  <si>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</si>
  <si>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</si>
  <si>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</si>
  <si>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</si>
  <si>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</si>
  <si>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</si>
  <si>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</si>
  <si>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</si>
  <si>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</si>
  <si>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</si>
  <si>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</si>
  <si>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</si>
  <si>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</si>
  <si>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</si>
  <si>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</si>
  <si>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</si>
  <si>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</si>
  <si>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</si>
  <si>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</si>
  <si>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</si>
  <si>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</si>
  <si>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</si>
  <si>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</si>
  <si>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</si>
  <si>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</si>
  <si>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</si>
  <si>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</si>
  <si>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</si>
  <si>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</si>
  <si>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</si>
  <si>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</si>
  <si>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</si>
  <si>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</si>
  <si>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</si>
  <si>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</si>
  <si>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</si>
  <si>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</si>
  <si>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</si>
  <si>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</si>
  <si>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</si>
  <si>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</si>
  <si>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</si>
  <si>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</si>
  <si>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</si>
  <si>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</si>
  <si>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</si>
  <si>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</si>
  <si>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</si>
  <si>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</si>
  <si>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</si>
  <si>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</si>
  <si>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</si>
  <si>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</si>
  <si>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</si>
  <si>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</si>
  <si>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</si>
  <si>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</si>
  <si>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</si>
  <si>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</si>
  <si>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</si>
  <si>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</si>
  <si>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</si>
  <si>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</si>
  <si>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</si>
  <si>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</si>
  <si>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</si>
  <si>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</si>
  <si>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</si>
  <si>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</si>
  <si>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</si>
  <si>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</si>
  <si>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</si>
  <si>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</si>
  <si>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</si>
  <si>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</si>
  <si>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</si>
  <si>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</si>
  <si>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</si>
  <si>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</si>
  <si>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</si>
  <si>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</si>
  <si>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</si>
  <si>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</si>
  <si>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</si>
  <si>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</si>
  <si>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</si>
  <si>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</si>
  <si>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</si>
  <si>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</si>
  <si>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</si>
  <si>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</si>
  <si>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</si>
  <si>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</si>
  <si>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</si>
  <si>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</si>
  <si>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</si>
  <si>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</si>
  <si>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</si>
  <si>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</si>
  <si>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</si>
  <si>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</si>
  <si>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</si>
  <si>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</si>
  <si>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</si>
  <si>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</si>
  <si>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</si>
  <si>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</si>
  <si>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</si>
  <si>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</si>
  <si>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</si>
  <si>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</si>
  <si>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</si>
  <si>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</si>
  <si>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</si>
  <si>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</si>
  <si>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</si>
  <si>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</si>
  <si>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</si>
  <si>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</si>
  <si>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</si>
  <si>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</si>
  <si>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</si>
  <si>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</si>
  <si>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</si>
  <si>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</si>
  <si>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</si>
  <si>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</si>
  <si>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</si>
  <si>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</si>
  <si>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</si>
  <si>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</si>
  <si>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</si>
  <si>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</si>
  <si>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</si>
  <si>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</si>
  <si>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</si>
  <si>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</si>
  <si>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</si>
  <si>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</si>
  <si>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</si>
  <si>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</si>
  <si>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</si>
  <si>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</si>
  <si>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</si>
  <si>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</si>
  <si>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</si>
  <si>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</si>
  <si>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</si>
  <si>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</si>
  <si>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</si>
  <si>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</si>
  <si>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</si>
  <si>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</si>
  <si>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</si>
  <si>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</si>
  <si>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</si>
  <si>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</si>
  <si>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</si>
  <si>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</si>
  <si>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</si>
  <si>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</si>
  <si>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</si>
  <si>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</si>
  <si>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</si>
  <si>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</si>
  <si>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</si>
  <si>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</si>
  <si>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</si>
  <si>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</si>
  <si>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</si>
  <si>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</si>
  <si>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</si>
  <si>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</si>
  <si>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</si>
  <si>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</si>
  <si>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</si>
  <si>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</si>
  <si>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</si>
  <si>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</si>
  <si>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</si>
  <si>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</si>
  <si>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</si>
  <si>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</si>
  <si>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</si>
  <si>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</si>
  <si>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</si>
  <si>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</si>
  <si>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</si>
  <si>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</si>
  <si>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</si>
  <si>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</si>
  <si>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</si>
  <si>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</si>
  <si>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</si>
  <si>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</si>
  <si>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</si>
  <si>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</si>
  <si>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</si>
  <si>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</si>
  <si>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</si>
  <si>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</si>
  <si>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</si>
  <si>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</si>
  <si>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</si>
  <si>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</si>
  <si>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</si>
  <si>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</si>
  <si>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</si>
  <si>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</si>
  <si>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</si>
  <si>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</si>
  <si>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</si>
  <si>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</si>
  <si>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</si>
  <si>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</si>
  <si>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</si>
  <si>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</si>
  <si>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</si>
  <si>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</si>
  <si>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</si>
  <si>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</si>
  <si>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</si>
  <si>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</si>
  <si>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</si>
  <si>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</si>
  <si>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</si>
  <si>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</si>
  <si>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</si>
  <si>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</si>
  <si>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</si>
  <si>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</si>
  <si>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</si>
  <si>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</si>
  <si>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</si>
  <si>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</si>
  <si>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</si>
  <si>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</si>
  <si>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</si>
  <si>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</si>
  <si>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</si>
  <si>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</si>
  <si>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</si>
  <si>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</si>
  <si>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</si>
  <si>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</si>
  <si>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</si>
  <si>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</si>
  <si>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</si>
  <si>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</si>
  <si>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</si>
  <si>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</si>
  <si>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</si>
  <si>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</si>
  <si>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</si>
  <si>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</si>
  <si>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</si>
  <si>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</si>
  <si>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</si>
  <si>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</si>
  <si>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</si>
  <si>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</si>
  <si>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</si>
  <si>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</si>
  <si>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</si>
  <si>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</si>
  <si>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</si>
  <si>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</si>
  <si>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</si>
  <si>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</si>
  <si>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</si>
  <si>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</si>
  <si>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</si>
  <si>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</si>
  <si>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</si>
  <si>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</si>
  <si>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</si>
  <si>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</si>
  <si>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</si>
  <si>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</si>
  <si>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</si>
  <si>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</si>
  <si>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</si>
  <si>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</si>
  <si>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</si>
  <si>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</si>
  <si>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</si>
  <si>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</si>
  <si>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</si>
  <si>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</si>
  <si>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</si>
  <si>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</si>
  <si>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</si>
  <si>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</si>
  <si>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</si>
  <si>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</si>
  <si>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</si>
  <si>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</si>
  <si>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</si>
  <si>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</si>
  <si>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</si>
  <si>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</si>
  <si>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</si>
  <si>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</si>
  <si>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</si>
  <si>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</si>
  <si>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</si>
  <si>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</si>
  <si>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</si>
  <si>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</si>
  <si>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</si>
  <si>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</si>
  <si>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</si>
  <si>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</si>
  <si>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</si>
  <si>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</si>
  <si>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</si>
  <si>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</si>
  <si>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</si>
  <si>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</si>
  <si>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</si>
  <si>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</si>
  <si>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</si>
  <si>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</si>
  <si>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</si>
  <si>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</si>
  <si>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</si>
  <si>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</si>
  <si>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</si>
  <si>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</si>
  <si>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</si>
  <si>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</si>
  <si>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</si>
  <si>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</si>
  <si>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</si>
  <si>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</si>
  <si>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</si>
  <si>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</si>
  <si>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</si>
  <si>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</si>
  <si>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</si>
  <si>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</si>
  <si>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</si>
  <si>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</si>
  <si>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</si>
  <si>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</si>
  <si>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</si>
  <si>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</si>
  <si>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</si>
  <si>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</si>
  <si>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</si>
  <si>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</si>
  <si>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</si>
  <si>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</si>
  <si>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</si>
  <si>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</si>
  <si>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</si>
  <si>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</si>
  <si>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</si>
  <si>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</si>
  <si>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</si>
  <si>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</si>
  <si>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</si>
  <si>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</si>
  <si>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</si>
  <si>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</si>
  <si>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</si>
  <si>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</si>
  <si>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</si>
  <si>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</si>
  <si>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</si>
  <si>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</si>
  <si>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</si>
  <si>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</si>
  <si>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</si>
  <si>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</si>
  <si>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</si>
  <si>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</si>
  <si>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</si>
  <si>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</si>
  <si>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</si>
  <si>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</si>
  <si>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</si>
  <si>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</si>
  <si>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</si>
  <si>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</si>
  <si>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</si>
  <si>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</si>
  <si>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</si>
  <si>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</si>
  <si>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</si>
  <si>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</si>
  <si>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</si>
  <si>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</si>
  <si>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</si>
  <si>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</si>
  <si>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</si>
  <si>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</si>
  <si>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</si>
  <si>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</si>
  <si>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</si>
  <si>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</si>
  <si>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</si>
  <si>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</si>
  <si>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</si>
  <si>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</si>
  <si>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</si>
  <si>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</si>
  <si>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</si>
  <si>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</si>
  <si>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</si>
  <si>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</si>
  <si>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</si>
  <si>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</si>
  <si>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</si>
  <si>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</si>
  <si>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</si>
  <si>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</si>
  <si>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</si>
  <si>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</si>
  <si>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</si>
  <si>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</si>
  <si>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</si>
  <si>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</si>
  <si>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</si>
  <si>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</si>
  <si>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</si>
  <si>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</si>
  <si>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</si>
  <si>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</si>
  <si>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</si>
  <si>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</si>
  <si>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</si>
  <si>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</si>
  <si>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</si>
  <si>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</si>
  <si>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</si>
  <si>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</si>
  <si>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</si>
  <si>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</si>
  <si>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</si>
  <si>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</si>
  <si>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</si>
  <si>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</si>
  <si>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</si>
  <si>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</si>
  <si>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</si>
  <si>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</si>
  <si>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</si>
  <si>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</si>
  <si>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</si>
  <si>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</si>
  <si>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</si>
  <si>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</si>
  <si>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</si>
  <si>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</si>
  <si>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</si>
  <si>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</si>
  <si>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</si>
  <si>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</si>
  <si>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</si>
  <si>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</si>
  <si>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</si>
  <si>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</si>
  <si>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</si>
  <si>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</si>
  <si>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</si>
  <si>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</si>
  <si>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</si>
  <si>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</si>
  <si>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</si>
  <si>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</si>
  <si>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</si>
  <si>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</si>
  <si>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</si>
  <si>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</si>
  <si>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</si>
  <si>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</si>
  <si>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</si>
  <si>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</si>
  <si>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</si>
  <si>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</si>
  <si>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</si>
  <si>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</si>
  <si>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</si>
  <si>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</si>
  <si>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</si>
  <si>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</si>
  <si>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</si>
  <si>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</si>
  <si>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</si>
  <si>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</si>
  <si>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</si>
  <si>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</si>
  <si>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</si>
  <si>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</si>
  <si>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</si>
  <si>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</si>
  <si>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</si>
  <si>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</si>
  <si>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</si>
  <si>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</si>
  <si>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</si>
  <si>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</si>
  <si>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</si>
  <si>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</si>
  <si>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</si>
  <si>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</si>
  <si>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</si>
  <si>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</si>
  <si>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</si>
  <si>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</si>
  <si>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</si>
  <si>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</si>
  <si>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</si>
  <si>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</si>
  <si>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</si>
  <si>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</si>
  <si>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</si>
  <si>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</si>
  <si>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</si>
  <si>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</si>
  <si>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</si>
  <si>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</si>
  <si>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</si>
  <si>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</si>
  <si>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</si>
  <si>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</si>
  <si>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</si>
  <si>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</si>
  <si>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</si>
  <si>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</si>
  <si>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</si>
  <si>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</si>
  <si>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</si>
  <si>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</si>
  <si>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</si>
  <si>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</si>
  <si>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</si>
  <si>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</si>
  <si>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</si>
  <si>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</si>
  <si>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</si>
  <si>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</si>
  <si>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</si>
  <si>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</si>
  <si>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</si>
  <si>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</si>
  <si>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</si>
  <si>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</si>
  <si>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</si>
  <si>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</si>
  <si>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</si>
  <si>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</si>
  <si>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</si>
  <si>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</si>
  <si>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</si>
  <si>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</si>
  <si>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</si>
  <si>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</si>
  <si>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</si>
  <si>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</si>
  <si>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</si>
  <si>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</si>
  <si>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</si>
  <si>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</si>
  <si>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</si>
  <si>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</si>
  <si>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</si>
  <si>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</si>
  <si>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</si>
  <si>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</si>
  <si>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</si>
  <si>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</si>
  <si>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</si>
  <si>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</si>
  <si>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</si>
  <si>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</si>
  <si>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</si>
  <si>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</si>
  <si>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</si>
  <si>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</si>
  <si>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</si>
  <si>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</si>
  <si>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</si>
  <si>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</si>
  <si>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</si>
  <si>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</si>
  <si>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</si>
  <si>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</si>
  <si>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</si>
  <si>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</si>
  <si>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</si>
  <si>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</si>
  <si>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</si>
  <si>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</si>
  <si>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</si>
  <si>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</si>
  <si>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</si>
  <si>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</si>
  <si>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</si>
  <si>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</si>
  <si>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</si>
  <si>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</si>
  <si>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</si>
  <si>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</si>
  <si>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</si>
  <si>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</si>
  <si>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</si>
  <si>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</si>
  <si>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</si>
  <si>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</si>
  <si>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</si>
  <si>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</si>
  <si>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</si>
  <si>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</si>
  <si>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</si>
  <si>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</si>
  <si>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</si>
  <si>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</si>
  <si>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</si>
  <si>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</si>
  <si>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</si>
  <si>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</si>
  <si>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</si>
  <si>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</si>
  <si>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</si>
  <si>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</si>
  <si>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</si>
  <si>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</si>
  <si>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</si>
  <si>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</si>
  <si>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</si>
  <si>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</si>
  <si>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</si>
  <si>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</si>
  <si>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</si>
  <si>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</si>
  <si>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</si>
  <si>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</si>
  <si>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</si>
  <si>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</si>
  <si>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</si>
  <si>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</si>
  <si>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</si>
  <si>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</si>
  <si>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</si>
  <si>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</si>
  <si>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</si>
  <si>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</si>
  <si>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</si>
  <si>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</si>
  <si>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</si>
  <si>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</si>
  <si>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</si>
  <si>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</si>
  <si>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</si>
  <si>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</si>
  <si>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</si>
  <si>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</si>
  <si>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</si>
  <si>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</si>
  <si>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</si>
  <si>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</si>
  <si>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</si>
  <si>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</si>
  <si>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</si>
  <si>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</si>
  <si>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</si>
  <si>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</si>
  <si>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</si>
  <si>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</si>
  <si>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</si>
  <si>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</si>
  <si>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</si>
  <si>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</si>
  <si>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</si>
  <si>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</si>
  <si>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</si>
  <si>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</si>
  <si>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</si>
  <si>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</si>
  <si>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</si>
  <si>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</si>
  <si>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</si>
  <si>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</si>
  <si>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</si>
  <si>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</si>
  <si>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</si>
  <si>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</si>
  <si>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</si>
  <si>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</si>
  <si>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</si>
  <si>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</si>
  <si>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</si>
  <si>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</si>
  <si>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</si>
  <si>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</si>
  <si>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</si>
  <si>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</si>
  <si>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</si>
  <si>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</si>
  <si>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</si>
  <si>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</si>
  <si>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</si>
  <si>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</si>
  <si>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</si>
  <si>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</si>
  <si>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</si>
  <si>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</si>
  <si>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</si>
  <si>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</si>
  <si>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</si>
  <si>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</si>
  <si>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</si>
  <si>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</si>
  <si>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</si>
  <si>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</si>
  <si>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</si>
  <si>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</si>
  <si>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</si>
  <si>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</si>
  <si>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</si>
  <si>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</si>
  <si>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</si>
  <si>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</si>
  <si>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</si>
  <si>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</si>
  <si>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</si>
  <si>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</si>
  <si>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</si>
  <si>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</si>
  <si>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</si>
  <si>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</si>
  <si>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</si>
  <si>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</si>
  <si>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</si>
  <si>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</si>
  <si>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</si>
  <si>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</si>
  <si>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</si>
  <si>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</si>
  <si>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</si>
  <si>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</si>
  <si>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</si>
  <si>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</si>
  <si>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</si>
  <si>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</si>
  <si>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</si>
  <si>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</si>
  <si>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</si>
  <si>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</si>
  <si>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</si>
  <si>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</si>
  <si>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</si>
  <si>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</si>
  <si>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</si>
  <si>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</si>
  <si>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</si>
  <si>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</si>
  <si>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</si>
  <si>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</si>
  <si>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</si>
  <si>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</si>
  <si>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</si>
  <si>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</si>
  <si>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</si>
  <si>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</si>
  <si>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</si>
  <si>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</si>
  <si>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</si>
  <si>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</si>
  <si>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</si>
  <si>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</si>
  <si>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</si>
  <si>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</si>
  <si>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</si>
  <si>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</si>
  <si>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</si>
  <si>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</si>
  <si>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</si>
  <si>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</si>
  <si>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</si>
  <si>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</si>
  <si>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</si>
  <si>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</si>
  <si>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</si>
  <si>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</si>
  <si>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</si>
  <si>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</si>
  <si>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</si>
  <si>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</si>
  <si>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</si>
  <si>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</si>
  <si>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</si>
  <si>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</si>
  <si>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</si>
  <si>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</si>
  <si>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</si>
  <si>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</si>
  <si>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</si>
  <si>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</si>
  <si>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</si>
  <si>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</si>
  <si>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</si>
  <si>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</si>
  <si>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</si>
  <si>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</si>
  <si>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</si>
  <si>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</si>
  <si>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</si>
  <si>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</si>
  <si>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</si>
  <si>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</si>
  <si>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</si>
  <si>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</si>
  <si>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</si>
  <si>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</si>
  <si>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</si>
  <si>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</si>
  <si>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</si>
  <si>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</si>
  <si>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</si>
  <si>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</si>
  <si>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</si>
  <si>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</si>
  <si>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</si>
  <si>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</si>
  <si>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</si>
  <si>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</si>
  <si>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</si>
  <si>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</si>
  <si>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</si>
  <si>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</si>
  <si>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</si>
  <si>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</si>
  <si>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</si>
  <si>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</si>
  <si>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</si>
  <si>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</si>
  <si>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</si>
  <si>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</si>
  <si>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</si>
  <si>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</si>
  <si>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</si>
  <si>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</si>
  <si>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</si>
  <si>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</si>
  <si>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</si>
  <si>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</si>
  <si>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</si>
  <si>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</si>
  <si>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</si>
  <si>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</si>
  <si>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</si>
  <si>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</si>
  <si>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</si>
  <si>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</si>
  <si>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</si>
  <si>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</si>
  <si>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</si>
  <si>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</si>
  <si>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</si>
  <si>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</si>
  <si>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</si>
  <si>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</si>
  <si>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</si>
  <si>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</si>
  <si>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</si>
  <si>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</si>
  <si>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</si>
  <si>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</si>
  <si>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</si>
  <si>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</si>
  <si>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</si>
  <si>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</si>
  <si>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</si>
  <si>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</si>
  <si>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</si>
  <si>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</si>
  <si>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</si>
  <si>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</si>
  <si>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</si>
  <si>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</si>
  <si>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</si>
  <si>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</si>
  <si>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</si>
  <si>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</si>
  <si>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</si>
  <si>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</si>
  <si>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</si>
  <si>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</si>
  <si>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</si>
  <si>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</si>
  <si>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</si>
  <si>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</si>
  <si>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</si>
  <si>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</si>
  <si>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</si>
  <si>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</si>
  <si>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</si>
  <si>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</si>
  <si>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</si>
  <si>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</si>
  <si>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</si>
  <si>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</si>
  <si>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</si>
  <si>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</si>
  <si>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</si>
  <si>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</si>
  <si>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</si>
  <si>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</si>
  <si>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</si>
  <si>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</si>
  <si>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</si>
  <si>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</si>
  <si>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</si>
  <si>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</si>
  <si>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</si>
  <si>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</si>
  <si>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</si>
  <si>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</si>
  <si>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</si>
  <si>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</si>
  <si>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</si>
  <si>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</si>
  <si>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</si>
  <si>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</si>
  <si>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</si>
  <si>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</si>
  <si>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</si>
  <si>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</si>
  <si>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</si>
  <si>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</si>
  <si>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</si>
  <si>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</si>
  <si>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</si>
  <si>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</si>
  <si>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</si>
  <si>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</si>
  <si>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</si>
  <si>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</si>
  <si>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</si>
  <si>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</si>
  <si>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</si>
  <si>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</si>
  <si>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</si>
  <si>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</si>
  <si>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</si>
  <si>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</si>
  <si>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</si>
  <si>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</si>
  <si>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</si>
  <si>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</si>
  <si>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</si>
  <si>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</si>
  <si>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</si>
  <si>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</si>
  <si>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</si>
  <si>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</si>
  <si>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</si>
  <si>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</si>
  <si>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</si>
  <si>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</si>
  <si>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</si>
  <si>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</si>
  <si>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</si>
  <si>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</si>
  <si>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</si>
  <si>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</si>
  <si>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</si>
  <si>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</si>
  <si>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</si>
  <si>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</si>
  <si>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</si>
  <si>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</si>
  <si>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</si>
  <si>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</si>
  <si>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</si>
  <si>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</si>
  <si>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</si>
  <si>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</si>
  <si>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</si>
  <si>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</si>
  <si>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</si>
  <si>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</si>
  <si>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</si>
  <si>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</si>
  <si>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</si>
  <si>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</si>
  <si>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</si>
  <si>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</si>
  <si>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</si>
  <si>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</si>
  <si>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</si>
  <si>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</si>
  <si>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</si>
  <si>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</si>
  <si>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</si>
  <si>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</si>
  <si>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</si>
  <si>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</si>
  <si>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</si>
  <si>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</si>
  <si>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</si>
  <si>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</si>
  <si>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</si>
  <si>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</si>
  <si>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</si>
  <si>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</si>
  <si>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</si>
  <si>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</si>
  <si>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</si>
  <si>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</si>
  <si>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</si>
  <si>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</si>
  <si>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</si>
  <si>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</si>
  <si>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</si>
  <si>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</si>
  <si>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</si>
  <si>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</si>
  <si>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</si>
  <si>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</si>
  <si>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</si>
  <si>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</si>
  <si>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</si>
  <si>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</si>
  <si>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</si>
  <si>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</si>
  <si>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</si>
  <si>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</si>
  <si>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</si>
  <si>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</si>
  <si>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</si>
  <si>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</si>
  <si>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</si>
  <si>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</si>
  <si>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</si>
  <si>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</si>
  <si>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</si>
  <si>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</si>
  <si>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</si>
  <si>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</si>
  <si>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</si>
  <si>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</si>
  <si>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</si>
  <si>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</si>
  <si>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</si>
  <si>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</si>
  <si>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</si>
  <si>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</si>
  <si>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</si>
  <si>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</si>
  <si>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</si>
  <si>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</si>
  <si>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</si>
  <si>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</si>
  <si>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</si>
  <si>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</si>
  <si>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</si>
  <si>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</si>
  <si>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</si>
  <si>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</si>
  <si>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</si>
  <si>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</si>
  <si>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</si>
  <si>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</si>
  <si>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</si>
  <si>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</si>
  <si>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</si>
  <si>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</si>
  <si>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</si>
  <si>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</si>
  <si>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</si>
  <si>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</si>
  <si>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</si>
  <si>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</si>
  <si>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</si>
  <si>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</si>
  <si>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</si>
  <si>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</si>
  <si>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</si>
  <si>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</si>
  <si>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</si>
  <si>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</si>
  <si>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</si>
  <si>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</si>
  <si>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</si>
  <si>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</si>
  <si>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</si>
  <si>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</si>
  <si>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</si>
  <si>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</si>
  <si>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</si>
  <si>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</si>
  <si>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</si>
  <si>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</si>
  <si>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</si>
  <si>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</si>
  <si>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</si>
  <si>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</si>
  <si>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</si>
  <si>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</si>
  <si>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</si>
  <si>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</si>
  <si>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</si>
  <si>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</si>
  <si>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</si>
  <si>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</si>
  <si>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</si>
  <si>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</si>
  <si>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</si>
  <si>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</si>
  <si>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</si>
  <si>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</si>
  <si>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</si>
  <si>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</si>
  <si>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</si>
  <si>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</si>
  <si>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</si>
  <si>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</si>
  <si>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</si>
  <si>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</si>
  <si>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</si>
  <si>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</si>
  <si>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</si>
  <si>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</si>
  <si>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</si>
  <si>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</si>
  <si>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</si>
  <si>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</si>
  <si>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</si>
  <si>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</si>
  <si>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</si>
  <si>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</si>
  <si>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</si>
  <si>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</si>
  <si>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</si>
  <si>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</si>
  <si>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</si>
  <si>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</si>
  <si>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</si>
  <si>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</si>
  <si>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</si>
  <si>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</si>
  <si>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</si>
  <si>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</si>
  <si>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</si>
  <si>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</si>
  <si>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</si>
  <si>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</si>
  <si>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</si>
  <si>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</si>
  <si>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</si>
  <si>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</si>
  <si>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</si>
  <si>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</si>
  <si>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</si>
  <si>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</si>
  <si>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</si>
  <si>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</si>
  <si>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</si>
  <si>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</si>
  <si>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</si>
  <si>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</si>
  <si>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</si>
  <si>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</si>
  <si>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</si>
  <si>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</si>
  <si>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</si>
  <si>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</si>
  <si>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</si>
  <si>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</si>
  <si>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</si>
  <si>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</si>
  <si>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</si>
  <si>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</si>
  <si>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</si>
  <si>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</si>
  <si>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</si>
  <si>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</si>
  <si>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</si>
  <si>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</si>
  <si>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</si>
  <si>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</si>
  <si>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</si>
  <si>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</si>
  <si>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</si>
  <si>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</si>
  <si>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</si>
  <si>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</si>
  <si>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</si>
  <si>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</si>
  <si>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</si>
  <si>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</si>
  <si>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</si>
  <si>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</si>
  <si>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</si>
  <si>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</si>
  <si>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</si>
  <si>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</si>
  <si>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</si>
  <si>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</si>
  <si>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</si>
  <si>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</si>
  <si>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</si>
  <si>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</si>
  <si>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</si>
  <si>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</si>
  <si>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</si>
  <si>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</si>
  <si>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</si>
  <si>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</si>
  <si>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</si>
  <si>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</si>
  <si>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</si>
  <si>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</si>
  <si>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</si>
  <si>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</si>
  <si>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</si>
  <si>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</si>
  <si>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</si>
  <si>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</si>
  <si>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</si>
  <si>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</si>
  <si>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</si>
  <si>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</si>
  <si>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</si>
  <si>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</si>
  <si>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</si>
  <si>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</si>
  <si>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</si>
  <si>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</si>
  <si>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</si>
  <si>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</si>
  <si>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</si>
  <si>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</si>
  <si>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</si>
  <si>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</si>
  <si>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</si>
  <si>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</si>
  <si>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</si>
  <si>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</si>
  <si>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</si>
  <si>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</si>
  <si>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</si>
  <si>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</si>
  <si>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</si>
  <si>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</si>
  <si>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</si>
  <si>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</si>
  <si>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</si>
  <si>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</si>
  <si>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</si>
  <si>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</si>
  <si>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</si>
  <si>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</si>
  <si>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</si>
  <si>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</si>
  <si>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</si>
  <si>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</si>
  <si>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</si>
  <si>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</si>
  <si>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</si>
  <si>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</si>
  <si>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</si>
  <si>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</si>
  <si>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</si>
  <si>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</si>
  <si>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</si>
  <si>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</si>
  <si>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</si>
  <si>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</si>
  <si>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</si>
  <si>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</si>
  <si>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</si>
  <si>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</si>
  <si>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</si>
  <si>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</si>
  <si>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</si>
  <si>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</si>
  <si>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</si>
  <si>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</si>
  <si>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</si>
  <si>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</si>
  <si>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</si>
  <si>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</si>
  <si>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</si>
  <si>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</si>
  <si>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</si>
  <si>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</si>
  <si>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</si>
  <si>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</si>
  <si>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</si>
  <si>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</si>
  <si>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</si>
  <si>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</si>
  <si>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</si>
  <si>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</si>
  <si>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</si>
  <si>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</si>
  <si>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</si>
  <si>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</si>
  <si>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</si>
  <si>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</si>
  <si>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</si>
  <si>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</si>
  <si>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</si>
  <si>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</si>
  <si>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</si>
  <si>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</si>
  <si>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</si>
  <si>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</si>
  <si>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</si>
  <si>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</si>
  <si>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</si>
  <si>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</si>
  <si>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</si>
  <si>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</si>
  <si>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</si>
  <si>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</si>
  <si>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</si>
  <si>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</si>
  <si>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</si>
  <si>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</si>
  <si>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</si>
  <si>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</si>
  <si>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</si>
  <si>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</si>
  <si>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</si>
  <si>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</si>
  <si>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</si>
  <si>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</si>
  <si>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</si>
  <si>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</si>
  <si>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</si>
  <si>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</si>
  <si>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</si>
  <si>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</si>
  <si>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</si>
  <si>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</si>
  <si>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</si>
  <si>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</si>
  <si>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</si>
  <si>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</si>
  <si>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</si>
  <si>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</si>
  <si>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</si>
  <si>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</si>
  <si>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</si>
  <si>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</si>
  <si>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</si>
  <si>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</si>
  <si>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</si>
  <si>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</si>
  <si>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</si>
  <si>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</si>
  <si>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</si>
  <si>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</si>
  <si>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</si>
  <si>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</si>
  <si>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</si>
  <si>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</si>
  <si>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</si>
  <si>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</si>
  <si>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</si>
  <si>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</si>
  <si>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</si>
  <si>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</si>
  <si>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</si>
  <si>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</si>
  <si>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</si>
  <si>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</si>
  <si>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</si>
  <si>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</si>
  <si>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</si>
  <si>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</si>
  <si>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</si>
  <si>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</si>
  <si>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</si>
  <si>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</si>
  <si>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</si>
  <si>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</si>
  <si>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</si>
  <si>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</si>
  <si>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</si>
  <si>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</si>
  <si>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</si>
  <si>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</si>
  <si>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</si>
  <si>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</si>
  <si>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</si>
  <si>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</si>
  <si>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</si>
  <si>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</si>
  <si>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</si>
  <si>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</si>
  <si>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</si>
  <si>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</si>
  <si>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</si>
  <si>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</si>
  <si>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</si>
  <si>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</si>
  <si>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</si>
  <si>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</si>
  <si>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</si>
  <si>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</si>
  <si>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</si>
  <si>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</si>
  <si>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</si>
  <si>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</si>
  <si>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</si>
  <si>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</si>
  <si>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</si>
  <si>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</si>
  <si>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</si>
  <si>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</si>
  <si>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</si>
  <si>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</si>
  <si>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</si>
  <si>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</si>
  <si>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</si>
  <si>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</si>
  <si>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</si>
  <si>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</si>
  <si>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</si>
  <si>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</si>
  <si>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</si>
  <si>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</si>
  <si>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</si>
  <si>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</si>
  <si>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</si>
  <si>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</si>
  <si>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</si>
  <si>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</si>
  <si>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</si>
  <si>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</si>
  <si>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</si>
  <si>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</si>
  <si>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</si>
  <si>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</si>
  <si>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</si>
  <si>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</si>
  <si>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</si>
  <si>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</si>
  <si>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</si>
  <si>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</si>
  <si>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</si>
  <si>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</si>
  <si>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</si>
  <si>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</si>
  <si>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</si>
  <si>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</si>
  <si>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</si>
  <si>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</si>
  <si>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</si>
  <si>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</si>
  <si>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</si>
  <si>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</si>
  <si>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</si>
  <si>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</si>
  <si>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</si>
  <si>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</si>
  <si>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</si>
  <si>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</si>
  <si>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</si>
  <si>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</si>
  <si>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</si>
  <si>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</si>
  <si>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</si>
  <si>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</si>
  <si>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</si>
  <si>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</si>
  <si>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</si>
  <si>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</si>
  <si>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</si>
  <si>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</si>
  <si>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</si>
  <si>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</si>
  <si>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</si>
  <si>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</si>
  <si>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</si>
  <si>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</si>
  <si>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</si>
  <si>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</si>
  <si>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</si>
  <si>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</si>
  <si>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</si>
  <si>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</si>
  <si>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</si>
  <si>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</si>
  <si>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</si>
  <si>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</si>
  <si>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</si>
  <si>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</si>
  <si>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</si>
  <si>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</si>
  <si>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</si>
  <si>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</si>
  <si>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</si>
  <si>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</si>
  <si>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</si>
  <si>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</si>
  <si>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</si>
  <si>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</si>
  <si>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</si>
  <si>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</si>
  <si>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</si>
  <si>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</si>
  <si>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</si>
  <si>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</si>
  <si>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</si>
  <si>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</si>
  <si>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</si>
  <si>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</si>
  <si>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</si>
  <si>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</si>
  <si>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</si>
  <si>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</si>
  <si>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</si>
  <si>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</si>
  <si>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</si>
  <si>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</si>
  <si>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</si>
  <si>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</si>
  <si>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</si>
  <si>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</si>
  <si>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</si>
  <si>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</si>
  <si>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</si>
  <si>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</si>
  <si>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</si>
  <si>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</si>
  <si>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</si>
  <si>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</si>
  <si>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</si>
  <si>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</si>
  <si>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</si>
  <si>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</si>
  <si>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</si>
  <si>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</si>
  <si>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</si>
  <si>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</si>
  <si>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</si>
  <si>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</si>
  <si>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</si>
  <si>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</si>
  <si>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</si>
  <si>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</si>
  <si>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</si>
  <si>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</si>
  <si>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</si>
  <si>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</si>
  <si>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</si>
  <si>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</si>
  <si>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</si>
  <si>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</si>
  <si>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</si>
  <si>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</si>
  <si>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</si>
  <si>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</si>
  <si>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</si>
  <si>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</si>
  <si>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</si>
  <si>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</si>
  <si>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</si>
  <si>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</si>
  <si>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</si>
  <si>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</si>
  <si>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</si>
  <si>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</si>
  <si>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</si>
  <si>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</si>
  <si>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</si>
  <si>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</si>
  <si>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</si>
  <si>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</si>
  <si>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</si>
  <si>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</si>
  <si>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</si>
  <si>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</si>
  <si>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</si>
  <si>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</si>
  <si>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</si>
  <si>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</si>
  <si>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</si>
  <si>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</si>
  <si>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</si>
  <si>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</si>
  <si>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</si>
  <si>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</si>
  <si>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</si>
  <si>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</si>
  <si>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</si>
  <si>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</si>
  <si>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</si>
  <si>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</si>
  <si>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</si>
  <si>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</si>
  <si>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</si>
  <si>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</si>
  <si>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</si>
  <si>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</si>
  <si>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</si>
  <si>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</si>
  <si>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</si>
  <si>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</si>
  <si>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</si>
  <si>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</si>
  <si>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</si>
  <si>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</si>
  <si>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</si>
  <si>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</si>
  <si>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</si>
  <si>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</si>
  <si>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</si>
  <si>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</si>
  <si>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</si>
  <si>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</si>
  <si>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</si>
  <si>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</si>
  <si>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</si>
  <si>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</si>
  <si>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</si>
  <si>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</si>
  <si>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</si>
  <si>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</si>
  <si>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</si>
  <si>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</si>
  <si>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</si>
  <si>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</si>
  <si>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</si>
  <si>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</si>
  <si>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</si>
  <si>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</si>
  <si>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</si>
  <si>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</si>
  <si>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</si>
  <si>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</si>
  <si>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</si>
  <si>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</si>
  <si>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</si>
  <si>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</si>
  <si>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</si>
  <si>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</si>
  <si>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</si>
  <si>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</si>
  <si>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</si>
  <si>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</si>
  <si>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</si>
  <si>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</si>
  <si>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</si>
  <si>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</si>
  <si>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</si>
  <si>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</si>
  <si>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</si>
  <si>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</si>
  <si>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</si>
  <si>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</si>
  <si>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</si>
  <si>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</si>
  <si>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</si>
  <si>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</si>
  <si>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</si>
  <si>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</si>
  <si>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</si>
  <si>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</si>
  <si>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</si>
  <si>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</si>
  <si>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</si>
  <si>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</si>
  <si>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</si>
  <si>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</si>
  <si>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</si>
  <si>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</si>
  <si>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</si>
  <si>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</si>
  <si>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</si>
  <si>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</si>
  <si>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</si>
  <si>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</si>
  <si>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</si>
  <si>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</si>
  <si>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</si>
  <si>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</si>
  <si>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</si>
  <si>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</si>
  <si>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</si>
  <si>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</si>
  <si>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</si>
  <si>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</si>
  <si>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</si>
  <si>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</si>
  <si>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</si>
  <si>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</si>
  <si>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</si>
  <si>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</si>
  <si>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</si>
  <si>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</si>
  <si>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</si>
  <si>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</si>
  <si>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</si>
  <si>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</si>
  <si>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</si>
  <si>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</si>
  <si>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</si>
  <si>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</si>
  <si>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</si>
  <si>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</si>
  <si>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</si>
  <si>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</si>
  <si>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</si>
  <si>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</si>
  <si>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</si>
  <si>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</si>
  <si>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</si>
  <si>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</si>
  <si>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</si>
  <si>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</si>
  <si>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</si>
  <si>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</si>
  <si>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</si>
  <si>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</si>
  <si>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</si>
  <si>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</si>
  <si>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</si>
  <si>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</si>
  <si>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</si>
  <si>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</si>
  <si>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</si>
  <si>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</si>
  <si>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</si>
  <si>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</si>
  <si>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</si>
  <si>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</si>
  <si>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</si>
  <si>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</si>
  <si>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</si>
  <si>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</si>
  <si>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</si>
  <si>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</si>
  <si>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</si>
  <si>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</si>
  <si>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</si>
  <si>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</si>
  <si>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</si>
  <si>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</si>
  <si>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</si>
  <si>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</si>
  <si>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</si>
  <si>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</si>
  <si>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</si>
  <si>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</si>
  <si>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</si>
  <si>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</si>
  <si>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</si>
  <si>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</si>
  <si>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</si>
  <si>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</si>
  <si>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</si>
  <si>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</si>
  <si>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</si>
  <si>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</si>
  <si>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</si>
  <si>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</si>
  <si>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</si>
  <si>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</si>
  <si>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</si>
  <si>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</si>
  <si>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</si>
  <si>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</si>
  <si>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</si>
  <si>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</si>
  <si>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</si>
  <si>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</si>
  <si>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</si>
  <si>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</si>
  <si>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</si>
  <si>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</si>
  <si>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</si>
  <si>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</si>
  <si>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</si>
  <si>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</si>
  <si>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</si>
  <si>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</si>
  <si>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</si>
  <si>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</si>
  <si>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</si>
  <si>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</si>
  <si>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</si>
  <si>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</si>
  <si>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</si>
  <si>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</si>
  <si>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</si>
  <si>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</si>
  <si>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</si>
  <si>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</si>
  <si>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</si>
  <si>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</si>
  <si>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</si>
  <si>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</si>
  <si>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</si>
  <si>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</si>
  <si>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</si>
  <si>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</si>
  <si>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</si>
  <si>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</si>
  <si>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</si>
  <si>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</si>
  <si>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</si>
  <si>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</si>
  <si>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</si>
  <si>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</si>
  <si>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</si>
  <si>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</si>
  <si>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</si>
  <si>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</si>
  <si>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</si>
  <si>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</si>
  <si>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</si>
  <si>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</si>
  <si>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</si>
  <si>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</si>
  <si>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</si>
  <si>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</si>
  <si>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</si>
  <si>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</si>
  <si>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</si>
  <si>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</si>
  <si>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</si>
  <si>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</si>
  <si>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</si>
  <si>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</si>
  <si>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</si>
  <si>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</si>
  <si>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</si>
  <si>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</si>
  <si>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</si>
  <si>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</si>
  <si>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</si>
  <si>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</si>
  <si>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</si>
  <si>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</si>
  <si>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</si>
  <si>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</si>
  <si>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</si>
  <si>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</si>
  <si>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</si>
  <si>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</si>
  <si>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</si>
  <si>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</si>
  <si>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</si>
  <si>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</si>
  <si>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</si>
  <si>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</si>
  <si>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</si>
  <si>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</si>
  <si>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</si>
  <si>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</si>
  <si>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</si>
  <si>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</si>
  <si>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</si>
  <si>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</si>
  <si>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</si>
  <si>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</si>
  <si>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</si>
  <si>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</si>
  <si>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</si>
  <si>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</si>
  <si>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</si>
  <si>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</si>
  <si>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</si>
  <si>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</si>
  <si>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</si>
  <si>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</si>
  <si>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</si>
  <si>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</si>
  <si>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</si>
  <si>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</si>
  <si>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</si>
  <si>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</si>
  <si>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</si>
  <si>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</si>
  <si>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</si>
  <si>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</si>
  <si>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</si>
  <si>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</si>
  <si>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</si>
  <si>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</si>
  <si>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</si>
  <si>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</si>
  <si>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</si>
  <si>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</si>
  <si>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</si>
  <si>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</si>
  <si>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</si>
  <si>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</si>
  <si>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</si>
  <si>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</si>
  <si>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</si>
  <si>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</si>
  <si>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</si>
  <si>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</si>
  <si>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</si>
  <si>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</si>
  <si>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</si>
  <si>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</si>
  <si>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</si>
  <si>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</si>
  <si>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</si>
  <si>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</si>
  <si>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</si>
  <si>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</si>
  <si>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</si>
  <si>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</si>
  <si>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</si>
  <si>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</si>
  <si>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</si>
  <si>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</si>
  <si>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</si>
  <si>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</si>
  <si>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</si>
  <si>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</si>
  <si>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</si>
  <si>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</si>
  <si>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</si>
  <si>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</si>
  <si>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</si>
  <si>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</si>
  <si>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</si>
  <si>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</si>
  <si>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</si>
  <si>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</si>
  <si>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</si>
  <si>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</si>
  <si>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</si>
  <si>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</si>
  <si>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</si>
  <si>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</si>
  <si>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</si>
  <si>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</si>
  <si>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</si>
  <si>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</si>
  <si>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</si>
  <si>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</si>
  <si>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</si>
  <si>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</si>
  <si>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</si>
  <si>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</si>
  <si>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</si>
  <si>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</si>
  <si>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</si>
  <si>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</si>
  <si>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</si>
  <si>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</si>
  <si>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</si>
  <si>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</si>
  <si>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</si>
  <si>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</si>
  <si>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</si>
  <si>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</si>
  <si>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</si>
  <si>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</si>
  <si>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</si>
  <si>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</si>
  <si>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</si>
  <si>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</si>
  <si>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</si>
  <si>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</si>
  <si>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</si>
  <si>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</si>
  <si>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</si>
  <si>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</si>
  <si>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</si>
  <si>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</si>
  <si>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</si>
  <si>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</si>
  <si>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</si>
  <si>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</si>
  <si>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</si>
  <si>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</si>
  <si>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</si>
  <si>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</si>
  <si>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</si>
  <si>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</si>
  <si>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</si>
  <si>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</si>
  <si>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</si>
  <si>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</si>
  <si>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</si>
  <si>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</si>
  <si>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</si>
  <si>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</si>
  <si>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</si>
  <si>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</si>
  <si>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</si>
  <si>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</si>
  <si>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</si>
  <si>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</si>
  <si>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</si>
  <si>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</si>
  <si>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</si>
  <si>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</si>
  <si>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</si>
  <si>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</si>
  <si>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</si>
  <si>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</si>
  <si>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</si>
  <si>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</si>
  <si>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</si>
  <si>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</si>
  <si>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</si>
  <si>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</si>
  <si>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</si>
  <si>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</si>
  <si>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</si>
  <si>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</si>
  <si>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</si>
  <si>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</si>
  <si>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</si>
  <si>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</si>
  <si>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</si>
  <si>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</si>
  <si>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</si>
  <si>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</si>
  <si>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</si>
  <si>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</si>
  <si>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</si>
  <si>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</si>
  <si>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</si>
  <si>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</si>
  <si>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</si>
  <si>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</si>
  <si>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</si>
  <si>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</si>
  <si>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</si>
  <si>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</si>
  <si>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</si>
  <si>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</si>
  <si>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</si>
  <si>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</si>
  <si>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</si>
  <si>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</si>
  <si>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</si>
  <si>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</si>
  <si>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</si>
  <si>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</si>
  <si>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</si>
  <si>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</si>
  <si>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</si>
  <si>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</si>
  <si>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</si>
  <si>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</si>
  <si>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</si>
  <si>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</si>
  <si>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</si>
  <si>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</si>
  <si>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</si>
  <si>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</si>
  <si>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</si>
  <si>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</si>
  <si>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</si>
  <si>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</si>
  <si>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</si>
  <si>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</si>
  <si>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</si>
  <si>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</si>
  <si>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</si>
  <si>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</si>
  <si>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</si>
  <si>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</si>
  <si>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</si>
  <si>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</si>
  <si>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</si>
  <si>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</si>
  <si>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</si>
  <si>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</si>
  <si>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</si>
  <si>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</si>
  <si>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</si>
  <si>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</si>
  <si>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</si>
  <si>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</si>
  <si>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</si>
  <si>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</si>
  <si>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</si>
  <si>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</si>
  <si>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</si>
  <si>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</si>
  <si>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</si>
  <si>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</si>
  <si>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</si>
  <si>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</si>
  <si>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</si>
  <si>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</si>
  <si>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</si>
  <si>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</si>
  <si>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</si>
  <si>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</si>
  <si>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</si>
  <si>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</si>
  <si>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</si>
  <si>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</si>
  <si>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</si>
  <si>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</si>
  <si>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</si>
  <si>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</si>
  <si>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</si>
  <si>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</si>
  <si>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</si>
  <si>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</si>
  <si>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</si>
  <si>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</si>
  <si>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</si>
  <si>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</si>
  <si>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</si>
  <si>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</si>
  <si>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</si>
  <si>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</si>
  <si>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</si>
  <si>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</si>
  <si>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</si>
  <si>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</si>
  <si>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</si>
  <si>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</si>
  <si>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</si>
  <si>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</si>
  <si>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</si>
  <si>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</si>
  <si>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</si>
  <si>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</si>
  <si>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</si>
  <si>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</si>
  <si>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</si>
  <si>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</si>
  <si>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</si>
  <si>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</si>
  <si>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</si>
  <si>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</si>
  <si>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</si>
  <si>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</si>
  <si>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</si>
  <si>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</si>
  <si>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</si>
  <si>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</si>
  <si>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</si>
  <si>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</si>
  <si>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</si>
  <si>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</si>
  <si>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</si>
  <si>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</si>
  <si>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</si>
  <si>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</si>
  <si>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</si>
  <si>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</si>
  <si>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</si>
  <si>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</si>
  <si>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</si>
  <si>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</si>
  <si>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</si>
  <si>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</si>
  <si>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</si>
  <si>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</si>
  <si>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</si>
  <si>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</si>
  <si>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</si>
  <si>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</si>
  <si>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</si>
  <si>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</si>
  <si>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</si>
  <si>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</si>
  <si>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</si>
  <si>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</si>
  <si>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</si>
  <si>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</si>
  <si>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</si>
  <si>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</si>
  <si>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</si>
  <si>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</si>
  <si>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</si>
  <si>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</si>
  <si>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</si>
  <si>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</si>
  <si>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</si>
  <si>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</si>
  <si>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</si>
  <si>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</si>
  <si>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</si>
  <si>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</si>
  <si>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</si>
  <si>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</si>
  <si>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</si>
  <si>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</si>
  <si>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</si>
  <si>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</si>
  <si>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</si>
  <si>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</si>
  <si>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</si>
  <si>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</si>
  <si>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</si>
  <si>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</si>
  <si>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</si>
  <si>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</si>
  <si>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</si>
  <si>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</si>
  <si>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</si>
  <si>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</si>
  <si>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</si>
  <si>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</si>
  <si>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</si>
  <si>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</si>
  <si>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</si>
  <si>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</si>
  <si>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</si>
  <si>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</si>
  <si>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</si>
  <si>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</si>
  <si>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</si>
  <si>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</si>
  <si>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</si>
  <si>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</si>
  <si>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</si>
  <si>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</si>
  <si>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</si>
  <si>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</si>
  <si>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</si>
  <si>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</si>
  <si>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</si>
  <si>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</si>
  <si>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</si>
  <si>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</si>
  <si>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</si>
  <si>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</si>
  <si>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</si>
  <si>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</si>
  <si>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</si>
  <si>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</si>
  <si>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</si>
  <si>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</si>
  <si>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</si>
  <si>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</si>
  <si>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</si>
  <si>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</si>
  <si>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</si>
  <si>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</si>
  <si>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</si>
  <si>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</si>
  <si>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</si>
  <si>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</si>
  <si>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</si>
  <si>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</si>
  <si>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</si>
  <si>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</si>
  <si>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</si>
  <si>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</si>
  <si>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</si>
  <si>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</si>
  <si>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</si>
  <si>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</si>
  <si>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</si>
  <si>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</si>
  <si>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</si>
  <si>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</si>
  <si>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</si>
  <si>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</si>
  <si>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</si>
  <si>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</si>
  <si>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</si>
  <si>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</si>
  <si>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</si>
  <si>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</si>
  <si>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</si>
  <si>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</si>
  <si>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</si>
  <si>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</si>
  <si>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</si>
  <si>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</si>
  <si>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</si>
  <si>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</si>
  <si>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</si>
  <si>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</si>
  <si>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</si>
  <si>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</si>
  <si>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</si>
  <si>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</si>
  <si>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</si>
  <si>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</si>
  <si>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</si>
  <si>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</si>
  <si>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</si>
  <si>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</si>
  <si>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</si>
  <si>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</si>
  <si>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</si>
  <si>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</si>
  <si>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</si>
  <si>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</si>
  <si>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</si>
  <si>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</si>
  <si>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</si>
  <si>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</si>
  <si>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</si>
  <si>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</si>
  <si>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</si>
  <si>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</si>
  <si>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</si>
  <si>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</si>
  <si>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</si>
  <si>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</si>
  <si>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</si>
  <si>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</si>
  <si>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</si>
  <si>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</si>
  <si>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</si>
  <si>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</si>
  <si>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</si>
  <si>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</si>
  <si>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</si>
  <si>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</si>
  <si>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</si>
  <si>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</si>
  <si>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</si>
  <si>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</si>
  <si>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</si>
  <si>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</si>
  <si>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</si>
  <si>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</si>
  <si>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</si>
  <si>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</si>
  <si>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</si>
  <si>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</si>
  <si>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</si>
  <si>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</si>
  <si>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</si>
  <si>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</si>
  <si>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</si>
  <si>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</si>
  <si>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</si>
  <si>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</si>
  <si>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</si>
  <si>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</si>
  <si>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</si>
  <si>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</si>
  <si>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</si>
  <si>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</si>
  <si>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</si>
  <si>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</si>
  <si>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</si>
  <si>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</si>
  <si>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</si>
  <si>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</si>
  <si>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</si>
  <si>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</si>
  <si>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</si>
  <si>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</si>
  <si>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</si>
  <si>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</si>
  <si>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</si>
  <si>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</si>
  <si>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</si>
  <si>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</si>
  <si>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</si>
  <si>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</si>
  <si>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</si>
  <si>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</si>
  <si>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</si>
  <si>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</si>
  <si>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</si>
  <si>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</si>
  <si>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</si>
  <si>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</si>
  <si>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</si>
  <si>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</si>
  <si>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</si>
  <si>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</si>
  <si>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</si>
  <si>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</si>
  <si>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</si>
  <si>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</si>
  <si>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</si>
  <si>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</si>
  <si>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</si>
  <si>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</si>
  <si>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</si>
  <si>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</si>
  <si>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</si>
  <si>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</si>
  <si>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</si>
  <si>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</si>
  <si>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</si>
  <si>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</si>
  <si>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</si>
  <si>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</si>
  <si>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</si>
  <si>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</si>
  <si>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</si>
  <si>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</si>
  <si>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</si>
  <si>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</si>
  <si>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</si>
  <si>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</si>
  <si>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</si>
  <si>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</si>
  <si>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</si>
  <si>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</si>
  <si>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</si>
  <si>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</si>
  <si>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</si>
  <si>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</si>
  <si>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</si>
  <si>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</si>
  <si>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</si>
  <si>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</si>
  <si>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</si>
  <si>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</si>
  <si>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</si>
  <si>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</si>
  <si>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</si>
  <si>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</si>
  <si>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</si>
  <si>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</si>
  <si>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</si>
  <si>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</si>
  <si>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05127000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</si>
  <si>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</si>
  <si>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</si>
  <si>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</si>
  <si>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</si>
  <si>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</si>
  <si>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</si>
  <si>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</si>
  <si>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RODEZ</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</si>
  <si>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</si>
  <si>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</si>
  <si>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</si>
  <si>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</si>
  <si>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IBMR-20-M112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</si>
  <si>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</si>
  <si>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</si>
  <si>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</si>
  <si>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</si>
  <si>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</si>
  <si>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</si>
  <si>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</si>
  <si>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</si>
  <si>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</si>
  <si>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</si>
  <si>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</si>
  <si>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</si>
  <si>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</si>
  <si>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</si>
  <si>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</si>
  <si>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</si>
  <si>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</si>
  <si>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</si>
  <si>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</si>
  <si>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</si>
  <si>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</si>
  <si>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</si>
  <si>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</si>
  <si>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</si>
  <si>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</si>
  <si>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</si>
  <si>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</si>
  <si>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</si>
  <si>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</si>
  <si>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</si>
  <si>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</si>
  <si>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</si>
  <si>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</si>
  <si>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</si>
  <si>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</si>
  <si>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</si>
  <si>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</si>
  <si>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</si>
  <si>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</si>
  <si>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</si>
  <si>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</si>
  <si>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</si>
  <si>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</si>
  <si>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</si>
  <si>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</si>
  <si>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</si>
  <si>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</si>
  <si>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</si>
  <si>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</si>
  <si>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</si>
  <si>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</si>
  <si>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</si>
  <si>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</si>
  <si>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</si>
  <si>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</si>
  <si>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</si>
  <si>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</si>
  <si>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</si>
  <si>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</si>
  <si>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</si>
  <si>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</si>
  <si>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</si>
  <si>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</si>
  <si>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</si>
  <si>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</si>
  <si>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</si>
  <si>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</si>
  <si>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</si>
  <si>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</si>
  <si>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</si>
  <si>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</si>
  <si>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</si>
  <si>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</si>
  <si>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</si>
  <si>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</si>
  <si>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</si>
  <si>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</si>
  <si>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écrevisses invasives. Odeur d'eau usée.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</si>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</sst>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 colorId="64" zoomScale="90" zoomScaleNormal="90" zoomScalePageLayoutView="100" workbookViewId="0">
      <selection pane="topLeft" activeCell="B38" activeCellId="0" sqref="B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659688</v>
      </c>
      <c r="G10" s="25"/>
      <c r="H10" s="25"/>
    </row>
    <row r="11" customFormat="false" ht="15" hidden="false" customHeight="false" outlineLevel="0" collapsed="false">
      <c r="A11" s="26" t="s">
        <v>5183</v>
      </c>
      <c r="B11" s="30" t="n">
        <v>44056</v>
      </c>
      <c r="D11" s="26" t="s">
        <v>5184</v>
      </c>
      <c r="E11" s="29" t="n">
        <v>6359904</v>
      </c>
      <c r="G11" s="25"/>
      <c r="H11" s="25"/>
    </row>
    <row r="12" customFormat="false" ht="15" hidden="false" customHeight="false" outlineLevel="0" collapsed="false">
      <c r="A12" s="26" t="s">
        <v>5185</v>
      </c>
      <c r="B12" s="29" t="s">
        <v>5186</v>
      </c>
      <c r="D12" s="26" t="s">
        <v>5187</v>
      </c>
      <c r="E12" s="29" t="n">
        <v>659638</v>
      </c>
      <c r="G12" s="25"/>
      <c r="H12" s="25"/>
    </row>
    <row r="13" customFormat="false" ht="17.25" hidden="false" customHeight="true" outlineLevel="0" collapsed="false">
      <c r="A13" s="12"/>
      <c r="B13" s="31"/>
      <c r="D13" s="26" t="s">
        <v>5188</v>
      </c>
      <c r="E13" s="29" t="n">
        <v>6359982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659688</v>
      </c>
    </row>
    <row r="18" customFormat="false" ht="15" hidden="false" customHeight="false" outlineLevel="0" collapsed="false">
      <c r="A18" s="36"/>
      <c r="B18" s="37" t="s">
        <v>5196</v>
      </c>
      <c r="C18" s="38" t="n">
        <f aca="false">E11</f>
        <v>6359904</v>
      </c>
    </row>
    <row r="19" customFormat="false" ht="15" hidden="false" customHeight="false" outlineLevel="0" collapsed="false">
      <c r="A19" s="33" t="s">
        <v>5197</v>
      </c>
      <c r="B19" s="39" t="n">
        <v>490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13.3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83</v>
      </c>
      <c r="D35" s="52" t="s">
        <v>5215</v>
      </c>
      <c r="E35" s="53" t="n">
        <v>17</v>
      </c>
    </row>
    <row r="36" s="56" customFormat="true" ht="15" hidden="false" customHeight="true" outlineLevel="0" collapsed="false">
      <c r="A36" s="54" t="s">
        <v>5216</v>
      </c>
      <c r="B36" s="34" t="n">
        <v>85</v>
      </c>
      <c r="C36" s="50"/>
      <c r="D36" s="55" t="s">
        <v>5217</v>
      </c>
      <c r="E36" s="34" t="n">
        <v>15</v>
      </c>
    </row>
    <row r="37" s="56" customFormat="true" ht="15" hidden="false" customHeight="true" outlineLevel="0" collapsed="false">
      <c r="A37" s="54" t="s">
        <v>5218</v>
      </c>
      <c r="B37" s="34" t="n">
        <v>12.91</v>
      </c>
      <c r="C37" s="50"/>
      <c r="D37" s="55" t="s">
        <v>5219</v>
      </c>
      <c r="E37" s="34" t="n">
        <v>14.9</v>
      </c>
    </row>
    <row r="38" s="56" customFormat="true" ht="15" hidden="false" customHeight="true" outlineLevel="0" collapsed="false">
      <c r="A38" s="54" t="s">
        <v>5220</v>
      </c>
      <c r="B38" s="34" t="n">
        <v>9</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1</v>
      </c>
      <c r="C59" s="50"/>
      <c r="D59" s="26" t="s">
        <v>5239</v>
      </c>
      <c r="E59" s="62" t="n">
        <v>2</v>
      </c>
    </row>
    <row r="60" s="17" customFormat="true" ht="15" hidden="false" customHeight="false" outlineLevel="0" collapsed="false">
      <c r="A60" s="33" t="s">
        <v>5240</v>
      </c>
      <c r="B60" s="62"/>
      <c r="C60" s="50"/>
      <c r="D60" s="26" t="s">
        <v>5240</v>
      </c>
      <c r="E60" s="62" t="n">
        <v>1</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2</v>
      </c>
      <c r="C75" s="50"/>
      <c r="D75" s="26" t="s">
        <v>5251</v>
      </c>
      <c r="E75" s="62" t="n">
        <v>3</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3</v>
      </c>
    </row>
    <row r="85" s="17" customFormat="true" ht="15" hidden="false" customHeight="false" outlineLevel="0" collapsed="false">
      <c r="A85" s="33" t="s">
        <v>5259</v>
      </c>
      <c r="B85" s="62" t="n">
        <v>2</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1.1</v>
      </c>
      <c r="E97" s="82" t="n">
        <v>0.8</v>
      </c>
      <c r="F97" s="82" t="s">
        <v>5275</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0.1</v>
      </c>
      <c r="E98" s="82"/>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0.8</v>
      </c>
      <c r="E99" s="82"/>
      <c r="F99" s="82" t="s">
        <v>5275</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0.15</v>
      </c>
      <c r="E100" s="82"/>
      <c r="F100" s="82" t="s">
        <v>5275</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t="n">
        <v>0.01</v>
      </c>
      <c r="F101" s="82" t="s">
        <v>5275</v>
      </c>
      <c r="G101" s="85"/>
      <c r="H101" s="86"/>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0.3</v>
      </c>
      <c r="E102" s="82"/>
      <c r="F102" s="82" t="s">
        <v>5275</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0.15</v>
      </c>
      <c r="E103" s="82" t="n">
        <v>0.01</v>
      </c>
      <c r="F103" s="82" t="s">
        <v>5275</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0.01</v>
      </c>
      <c r="E104" s="82" t="n">
        <v>0.2</v>
      </c>
      <c r="F104" s="82" t="s">
        <v>5275</v>
      </c>
      <c r="G104" s="85"/>
      <c r="H104" s="86"/>
    </row>
    <row r="105" customFormat="false" ht="15" hidden="false" customHeight="false" outlineLevel="0" collapsed="false">
      <c r="A105" s="78" t="s">
        <v>1055</v>
      </c>
      <c r="B105" s="79" t="str">
        <f aca="false">IF(A105="NEWCOD",IF(ISBLANK(G105),"renseigner le champ 'Nouveau taxon'",G105),VLOOKUP(A105,'Ref Taxo'!A:B,2,FALSE()))</f>
        <v>Cinclidotus aquaticus</v>
      </c>
      <c r="C105" s="80" t="n">
        <f aca="false">IF(A105="NEWCOD",IF(ISBLANK(H105),"NoCod",H105),VLOOKUP(A105,'Ref Taxo'!A:D,4,FALSE()))</f>
        <v>1318</v>
      </c>
      <c r="D105" s="81" t="n">
        <v>0.1</v>
      </c>
      <c r="E105" s="82"/>
      <c r="F105" s="82" t="s">
        <v>5275</v>
      </c>
      <c r="G105" s="85"/>
      <c r="H105" s="86"/>
    </row>
    <row r="106" customFormat="false" ht="1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1.2</v>
      </c>
      <c r="E106" s="82"/>
      <c r="F106" s="82" t="s">
        <v>5275</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0.4</v>
      </c>
      <c r="E107" s="82"/>
      <c r="F107" s="82" t="s">
        <v>5275</v>
      </c>
      <c r="G107" s="85"/>
      <c r="H107" s="86"/>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2</v>
      </c>
      <c r="E108" s="82" t="n">
        <v>0.1</v>
      </c>
      <c r="F108" s="82" t="s">
        <v>5275</v>
      </c>
      <c r="G108" s="85"/>
      <c r="H108" s="86"/>
    </row>
    <row r="109" customFormat="false" ht="15" hidden="false" customHeight="false" outlineLevel="0" collapsed="false">
      <c r="A109" s="78" t="s">
        <v>2663</v>
      </c>
      <c r="B109" s="79" t="str">
        <f aca="false">IF(A109="NEWCOD",IF(ISBLANK(G109),"renseigner le champ 'Nouveau taxon'",G109),VLOOKUP(A109,'Ref Taxo'!A:B,2,FALSE()))</f>
        <v>Leptodictyum riparium</v>
      </c>
      <c r="C109" s="80" t="n">
        <f aca="false">IF(A109="NEWCOD",IF(ISBLANK(H109),"NoCod",H109),VLOOKUP(A109,'Ref Taxo'!A:D,4,FALSE()))</f>
        <v>1244</v>
      </c>
      <c r="D109" s="81" t="n">
        <v>0.01</v>
      </c>
      <c r="E109" s="82"/>
      <c r="F109" s="82" t="s">
        <v>5275</v>
      </c>
      <c r="G109" s="85"/>
      <c r="H109" s="86"/>
    </row>
    <row r="110" customFormat="false" ht="1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2.2</v>
      </c>
      <c r="E110" s="82"/>
      <c r="F110" s="82" t="s">
        <v>5275</v>
      </c>
      <c r="G110" s="85"/>
      <c r="H110" s="86"/>
    </row>
    <row r="111" customFormat="false" ht="15" hidden="false" customHeight="false" outlineLevel="0" collapsed="false">
      <c r="A111" s="78" t="s">
        <v>683</v>
      </c>
      <c r="B111" s="79" t="str">
        <f aca="false">IF(A111="NEWCOD",IF(ISBLANK(G111),"renseigner le champ 'Nouveau taxon'",G111),VLOOKUP(A111,'Ref Taxo'!A:B,2,FALSE()))</f>
        <v>Carex acuta</v>
      </c>
      <c r="C111" s="80" t="n">
        <f aca="false">IF(A111="NEWCOD",IF(ISBLANK(H111),"NoCod",H111),VLOOKUP(A111,'Ref Taxo'!A:D,4,FALSE()))</f>
        <v>1467</v>
      </c>
      <c r="D111" s="81" t="n">
        <v>0.01</v>
      </c>
      <c r="E111" s="82"/>
      <c r="F111" s="82" t="s">
        <v>5275</v>
      </c>
      <c r="G111" s="85"/>
      <c r="H111" s="86"/>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t="n">
        <v>0.1</v>
      </c>
      <c r="E112" s="82" t="n">
        <v>0.1</v>
      </c>
      <c r="F112" s="82" t="s">
        <v>5275</v>
      </c>
      <c r="G112" s="85"/>
      <c r="H112" s="86"/>
    </row>
    <row r="113" customFormat="false" ht="15" hidden="false" customHeight="false" outlineLevel="0" collapsed="false">
      <c r="A113" s="78" t="s">
        <v>4617</v>
      </c>
      <c r="B113" s="79" t="str">
        <f aca="false">IF(A113="NEWCOD",IF(ISBLANK(G113),"renseigner le champ 'Nouveau taxon'",G113),VLOOKUP(A113,'Ref Taxo'!A:B,2,FALSE()))</f>
        <v>Sparganium erectum</v>
      </c>
      <c r="C113" s="80" t="n">
        <f aca="false">IF(A113="NEWCOD",IF(ISBLANK(H113),"NoCod",H113),VLOOKUP(A113,'Ref Taxo'!A:D,4,FALSE()))</f>
        <v>1671</v>
      </c>
      <c r="D113" s="81" t="n">
        <v>0.01</v>
      </c>
      <c r="E113" s="82"/>
      <c r="F113" s="82" t="s">
        <v>5275</v>
      </c>
      <c r="G113" s="85"/>
      <c r="H113" s="86"/>
    </row>
    <row r="114" customFormat="false" ht="15" hidden="false" customHeight="false" outlineLevel="0" collapsed="false">
      <c r="A114" s="78" t="s">
        <v>2816</v>
      </c>
      <c r="B114" s="79" t="str">
        <f aca="false">IF(A114="NEWCOD",IF(ISBLANK(G114),"renseigner le champ 'Nouveau taxon'",G114),VLOOKUP(A114,'Ref Taxo'!A:B,2,FALSE()))</f>
        <v>Lysimachia vulgaris</v>
      </c>
      <c r="C114" s="80" t="n">
        <f aca="false">IF(A114="NEWCOD",IF(ISBLANK(H114),"NoCod",H114),VLOOKUP(A114,'Ref Taxo'!A:D,4,FALSE()))</f>
        <v>1887</v>
      </c>
      <c r="D114" s="81" t="n">
        <v>0.01</v>
      </c>
      <c r="E114" s="82"/>
      <c r="F114" s="82" t="s">
        <v>5275</v>
      </c>
      <c r="G114" s="85"/>
      <c r="H114" s="86"/>
    </row>
    <row r="115" customFormat="false" ht="15" hidden="false" customHeight="false" outlineLevel="0" collapsed="false">
      <c r="A115" s="78" t="s">
        <v>4170</v>
      </c>
      <c r="B115" s="79" t="str">
        <f aca="false">IF(A115="NEWCOD",IF(ISBLANK(G115),"renseigner le champ 'Nouveau taxon'",G115),VLOOKUP(A115,'Ref Taxo'!A:B,2,FALSE()))</f>
        <v>Rorippa sylvestris</v>
      </c>
      <c r="C115" s="80" t="n">
        <f aca="false">IF(A115="NEWCOD",IF(ISBLANK(H115),"NoCod",H115),VLOOKUP(A115,'Ref Taxo'!A:D,4,FALSE()))</f>
        <v>1767</v>
      </c>
      <c r="D115" s="81" t="n">
        <v>0.01</v>
      </c>
      <c r="E115" s="82"/>
      <c r="F115" s="82" t="s">
        <v>5275</v>
      </c>
      <c r="G115" s="85"/>
      <c r="H115" s="86"/>
    </row>
    <row r="116" customFormat="false" ht="15" hidden="false" customHeight="false" outlineLevel="0" collapsed="false">
      <c r="A116" s="78" t="s">
        <v>2640</v>
      </c>
      <c r="B116" s="79" t="str">
        <f aca="false">IF(A116="NEWCOD",IF(ISBLANK(G116),"renseigner le champ 'Nouveau taxon'",G116),VLOOKUP(A116,'Ref Taxo'!A:B,2,FALSE()))</f>
        <v>Lemna minor</v>
      </c>
      <c r="C116" s="80" t="n">
        <f aca="false">IF(A116="NEWCOD",IF(ISBLANK(H116),"NoCod",H116),VLOOKUP(A116,'Ref Taxo'!A:D,4,FALSE()))</f>
        <v>1626</v>
      </c>
      <c r="D116" s="81" t="n">
        <v>0.01</v>
      </c>
      <c r="E116" s="82"/>
      <c r="F116" s="82" t="s">
        <v>5275</v>
      </c>
      <c r="G116" s="85"/>
      <c r="H116" s="86"/>
    </row>
    <row r="117" customFormat="false" ht="15" hidden="false" customHeight="false" outlineLevel="0" collapsed="false">
      <c r="A117" s="78" t="s">
        <v>3073</v>
      </c>
      <c r="B117" s="79" t="str">
        <f aca="false">IF(A117="NEWCOD",IF(ISBLANK(G117),"renseigner le champ 'Nouveau taxon'",G117),VLOOKUP(A117,'Ref Taxo'!A:B,2,FALSE()))</f>
        <v>Myriophyllum spicatum</v>
      </c>
      <c r="C117" s="80" t="n">
        <f aca="false">IF(A117="NEWCOD",IF(ISBLANK(H117),"NoCod",H117),VLOOKUP(A117,'Ref Taxo'!A:D,4,FALSE()))</f>
        <v>1778</v>
      </c>
      <c r="D117" s="81" t="n">
        <v>0.01</v>
      </c>
      <c r="E117" s="82" t="n">
        <v>0.01</v>
      </c>
      <c r="F117" s="82" t="s">
        <v>5275</v>
      </c>
      <c r="G117" s="85"/>
      <c r="H117" s="86"/>
    </row>
    <row r="118" customFormat="false" ht="15" hidden="false" customHeight="false" outlineLevel="0" collapsed="false">
      <c r="A118" s="78" t="s">
        <v>3935</v>
      </c>
      <c r="B118" s="79" t="str">
        <f aca="false">IF(A118="NEWCOD",IF(ISBLANK(G118),"renseigner le champ 'Nouveau taxon'",G118),VLOOKUP(A118,'Ref Taxo'!A:B,2,FALSE()))</f>
        <v>Ranunculus fluitans</v>
      </c>
      <c r="C118" s="80" t="n">
        <f aca="false">IF(A118="NEWCOD",IF(ISBLANK(H118),"NoCod",H118),VLOOKUP(A118,'Ref Taxo'!A:D,4,FALSE()))</f>
        <v>1903</v>
      </c>
      <c r="D118" s="81" t="n">
        <v>0.01</v>
      </c>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2020-11-25T17:00:10Z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