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<sst xmlns="http://schemas.openxmlformats.org/spreadsheetml/2006/main" count="6465" uniqueCount="5303">
  <si>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</si>
  <si>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</si>
  <si>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</si>
  <si>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</si>
  <si>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</si>
  <si>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</si>
  <si>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</si>
  <si>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</si>
  <si>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</si>
  <si>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</si>
  <si>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</si>
  <si>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</si>
  <si>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</si>
  <si>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</si>
  <si>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</si>
  <si>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</si>
  <si>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</si>
  <si>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</si>
  <si>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</si>
  <si>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</si>
  <si>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</si>
  <si>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</si>
  <si>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</si>
  <si>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</si>
  <si>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</si>
  <si>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</si>
  <si>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</si>
  <si>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</si>
  <si>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</si>
  <si>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</si>
  <si>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</si>
  <si>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</si>
  <si>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</si>
  <si>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</si>
  <si>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</si>
  <si>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</si>
  <si>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</si>
  <si>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</si>
  <si>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</si>
  <si>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</si>
  <si>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</si>
  <si>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</si>
  <si>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</si>
  <si>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</si>
  <si>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</si>
  <si>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</si>
  <si>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</si>
  <si>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</si>
  <si>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</si>
  <si>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</si>
  <si>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</si>
  <si>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</si>
  <si>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</si>
  <si>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</si>
  <si>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</si>
  <si>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</si>
  <si>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</si>
  <si>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</si>
  <si>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</si>
  <si>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</si>
  <si>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</si>
  <si>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</si>
  <si>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</si>
  <si>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</si>
  <si>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</si>
  <si>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</si>
  <si>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</si>
  <si>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</si>
  <si>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</si>
  <si>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</si>
  <si>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</si>
  <si>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</si>
  <si>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</si>
  <si>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</si>
  <si>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</si>
  <si>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</si>
  <si>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</si>
  <si>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</si>
  <si>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</si>
  <si>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</si>
  <si>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</si>
  <si>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</si>
  <si>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</si>
  <si>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</si>
  <si>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</si>
  <si>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</si>
  <si>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</si>
  <si>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</si>
  <si>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</si>
  <si>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</si>
  <si>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</si>
  <si>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</si>
  <si>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</si>
  <si>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</si>
  <si>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</si>
  <si>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</si>
  <si>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</si>
  <si>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</si>
  <si>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</si>
  <si>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</si>
  <si>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</si>
  <si>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</si>
  <si>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</si>
  <si>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</si>
  <si>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</si>
  <si>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</si>
  <si>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</si>
  <si>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</si>
  <si>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</si>
  <si>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</si>
  <si>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</si>
  <si>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</si>
  <si>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</si>
  <si>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</si>
  <si>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</si>
  <si>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</si>
  <si>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</si>
  <si>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</si>
  <si>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</si>
  <si>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</si>
  <si>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</si>
  <si>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</si>
  <si>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</si>
  <si>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</si>
  <si>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</si>
  <si>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</si>
  <si>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</si>
  <si>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</si>
  <si>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</si>
  <si>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</si>
  <si>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</si>
  <si>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</si>
  <si>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</si>
  <si>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</si>
  <si>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</si>
  <si>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</si>
  <si>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</si>
  <si>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</si>
  <si>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</si>
  <si>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</si>
  <si>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</si>
  <si>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</si>
  <si>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</si>
  <si>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</si>
  <si>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</si>
  <si>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</si>
  <si>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</si>
  <si>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</si>
  <si>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</si>
  <si>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</si>
  <si>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</si>
  <si>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</si>
  <si>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</si>
  <si>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</si>
  <si>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</si>
  <si>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</si>
  <si>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</si>
  <si>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</si>
  <si>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</si>
  <si>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</si>
  <si>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</si>
  <si>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</si>
  <si>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</si>
  <si>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</si>
  <si>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</si>
  <si>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</si>
  <si>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</si>
  <si>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</si>
  <si>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</si>
  <si>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</si>
  <si>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</si>
  <si>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</si>
  <si>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</si>
  <si>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</si>
  <si>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</si>
  <si>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</si>
  <si>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</si>
  <si>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</si>
  <si>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</si>
  <si>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</si>
  <si>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</si>
  <si>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</si>
  <si>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</si>
  <si>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</si>
  <si>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</si>
  <si>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</si>
  <si>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</si>
  <si>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</si>
  <si>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</si>
  <si>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</si>
  <si>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</si>
  <si>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</si>
  <si>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</si>
  <si>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</si>
  <si>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</si>
  <si>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</si>
  <si>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</si>
  <si>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</si>
  <si>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</si>
  <si>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</si>
  <si>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</si>
  <si>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</si>
  <si>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</si>
  <si>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</si>
  <si>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</si>
  <si>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</si>
  <si>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</si>
  <si>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</si>
  <si>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</si>
  <si>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</si>
  <si>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</si>
  <si>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</si>
  <si>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</si>
  <si>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</si>
  <si>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</si>
  <si>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</si>
  <si>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</si>
  <si>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</si>
  <si>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</si>
  <si>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</si>
  <si>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</si>
  <si>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</si>
  <si>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</si>
  <si>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</si>
  <si>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</si>
  <si>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</si>
  <si>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</si>
  <si>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</si>
  <si>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</si>
  <si>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</si>
  <si>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</si>
  <si>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</si>
  <si>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</si>
  <si>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</si>
  <si>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</si>
  <si>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</si>
  <si>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</si>
  <si>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</si>
  <si>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</si>
  <si>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</si>
  <si>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</si>
  <si>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</si>
  <si>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</si>
  <si>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</si>
  <si>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</si>
  <si>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</si>
  <si>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</si>
  <si>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</si>
  <si>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</si>
  <si>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</si>
  <si>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</si>
  <si>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</si>
  <si>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</si>
  <si>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</si>
  <si>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</si>
  <si>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</si>
  <si>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</si>
  <si>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</si>
  <si>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</si>
  <si>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</si>
  <si>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</si>
  <si>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</si>
  <si>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</si>
  <si>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</si>
  <si>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</si>
  <si>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</si>
  <si>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</si>
  <si>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</si>
  <si>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</si>
  <si>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</si>
  <si>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</si>
  <si>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</si>
  <si>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</si>
  <si>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</si>
  <si>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</si>
  <si>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</si>
  <si>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</si>
  <si>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</si>
  <si>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</si>
  <si>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</si>
  <si>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</si>
  <si>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</si>
  <si>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</si>
  <si>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</si>
  <si>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</si>
  <si>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</si>
  <si>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</si>
  <si>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</si>
  <si>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</si>
  <si>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</si>
  <si>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</si>
  <si>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</si>
  <si>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</si>
  <si>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</si>
  <si>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</si>
  <si>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</si>
  <si>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</si>
  <si>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</si>
  <si>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</si>
  <si>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</si>
  <si>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</si>
  <si>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</si>
  <si>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</si>
  <si>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</si>
  <si>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</si>
  <si>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</si>
  <si>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</si>
  <si>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</si>
  <si>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</si>
  <si>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</si>
  <si>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</si>
  <si>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</si>
  <si>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</si>
  <si>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</si>
  <si>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</si>
  <si>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</si>
  <si>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</si>
  <si>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</si>
  <si>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</si>
  <si>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</si>
  <si>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</si>
  <si>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</si>
  <si>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</si>
  <si>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</si>
  <si>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</si>
  <si>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</si>
  <si>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</si>
  <si>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</si>
  <si>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</si>
  <si>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</si>
  <si>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</si>
  <si>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</si>
  <si>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</si>
  <si>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</si>
  <si>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</si>
  <si>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</si>
  <si>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</si>
  <si>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</si>
  <si>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</si>
  <si>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</si>
  <si>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</si>
  <si>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</si>
  <si>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</si>
  <si>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</si>
  <si>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</si>
  <si>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</si>
  <si>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</si>
  <si>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</si>
  <si>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</si>
  <si>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</si>
  <si>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</si>
  <si>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</si>
  <si>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</si>
  <si>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</si>
  <si>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</si>
  <si>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</si>
  <si>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</si>
  <si>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</si>
  <si>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</si>
  <si>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</si>
  <si>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</si>
  <si>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</si>
  <si>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</si>
  <si>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</si>
  <si>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</si>
  <si>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</si>
  <si>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</si>
  <si>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</si>
  <si>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</si>
  <si>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</si>
  <si>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</si>
  <si>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</si>
  <si>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</si>
  <si>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</si>
  <si>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</si>
  <si>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</si>
  <si>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</si>
  <si>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</si>
  <si>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</si>
  <si>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</si>
  <si>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</si>
  <si>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</si>
  <si>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</si>
  <si>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</si>
  <si>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</si>
  <si>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</si>
  <si>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</si>
  <si>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</si>
  <si>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</si>
  <si>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</si>
  <si>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</si>
  <si>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</si>
  <si>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</si>
  <si>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</si>
  <si>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</si>
  <si>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</si>
  <si>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</si>
  <si>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</si>
  <si>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</si>
  <si>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</si>
  <si>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</si>
  <si>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</si>
  <si>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</si>
  <si>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</si>
  <si>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</si>
  <si>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</si>
  <si>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</si>
  <si>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</si>
  <si>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</si>
  <si>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</si>
  <si>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</si>
  <si>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</si>
  <si>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</si>
  <si>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</si>
  <si>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</si>
  <si>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</si>
  <si>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</si>
  <si>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</si>
  <si>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</si>
  <si>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</si>
  <si>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</si>
  <si>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</si>
  <si>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</si>
  <si>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</si>
  <si>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</si>
  <si>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</si>
  <si>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</si>
  <si>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</si>
  <si>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</si>
  <si>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</si>
  <si>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</si>
  <si>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</si>
  <si>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</si>
  <si>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</si>
  <si>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</si>
  <si>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</si>
  <si>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</si>
  <si>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</si>
  <si>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</si>
  <si>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</si>
  <si>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</si>
  <si>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</si>
  <si>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</si>
  <si>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</si>
  <si>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</si>
  <si>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</si>
  <si>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</si>
  <si>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</si>
  <si>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</si>
  <si>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</si>
  <si>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</si>
  <si>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</si>
  <si>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</si>
  <si>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</si>
  <si>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</si>
  <si>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</si>
  <si>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</si>
  <si>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</si>
  <si>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</si>
  <si>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</si>
  <si>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</si>
  <si>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</si>
  <si>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</si>
  <si>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</si>
  <si>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</si>
  <si>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</si>
  <si>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</si>
  <si>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</si>
  <si>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</si>
  <si>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</si>
  <si>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</si>
  <si>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</si>
  <si>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</si>
  <si>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</si>
  <si>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</si>
  <si>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</si>
  <si>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</si>
  <si>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</si>
  <si>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</si>
  <si>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</si>
  <si>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</si>
  <si>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</si>
  <si>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</si>
  <si>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</si>
  <si>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</si>
  <si>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</si>
  <si>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</si>
  <si>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</si>
  <si>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</si>
  <si>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</si>
  <si>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</si>
  <si>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</si>
  <si>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</si>
  <si>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</si>
  <si>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</si>
  <si>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</si>
  <si>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</si>
  <si>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</si>
  <si>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</si>
  <si>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</si>
  <si>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</si>
  <si>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</si>
  <si>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</si>
  <si>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</si>
  <si>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</si>
  <si>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</si>
  <si>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</si>
  <si>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</si>
  <si>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</si>
  <si>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</si>
  <si>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</si>
  <si>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</si>
  <si>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</si>
  <si>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</si>
  <si>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</si>
  <si>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</si>
  <si>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</si>
  <si>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</si>
  <si>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</si>
  <si>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</si>
  <si>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</si>
  <si>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</si>
  <si>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</si>
  <si>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</si>
  <si>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</si>
  <si>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</si>
  <si>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</si>
  <si>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</si>
  <si>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</si>
  <si>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</si>
  <si>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</si>
  <si>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</si>
  <si>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</si>
  <si>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</si>
  <si>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</si>
  <si>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</si>
  <si>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</si>
  <si>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</si>
  <si>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</si>
  <si>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</si>
  <si>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</si>
  <si>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</si>
  <si>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</si>
  <si>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</si>
  <si>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</si>
  <si>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</si>
  <si>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</si>
  <si>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</si>
  <si>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</si>
  <si>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</si>
  <si>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</si>
  <si>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</si>
  <si>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</si>
  <si>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</si>
  <si>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</si>
  <si>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</si>
  <si>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</si>
  <si>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</si>
  <si>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</si>
  <si>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</si>
  <si>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</si>
  <si>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</si>
  <si>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</si>
  <si>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</si>
  <si>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</si>
  <si>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</si>
  <si>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</si>
  <si>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</si>
  <si>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</si>
  <si>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</si>
  <si>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</si>
  <si>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</si>
  <si>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</si>
  <si>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</si>
  <si>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</si>
  <si>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</si>
  <si>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</si>
  <si>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</si>
  <si>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</si>
  <si>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</si>
  <si>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</si>
  <si>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</si>
  <si>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</si>
  <si>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</si>
  <si>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</si>
  <si>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</si>
  <si>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</si>
  <si>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</si>
  <si>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</si>
  <si>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</si>
  <si>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</si>
  <si>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</si>
  <si>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</si>
  <si>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</si>
  <si>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</si>
  <si>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</si>
  <si>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</si>
  <si>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</si>
  <si>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</si>
  <si>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</si>
  <si>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</si>
  <si>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</si>
  <si>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</si>
  <si>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</si>
  <si>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</si>
  <si>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</si>
  <si>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</si>
  <si>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</si>
  <si>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</si>
  <si>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</si>
  <si>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</si>
  <si>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</si>
  <si>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</si>
  <si>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</si>
  <si>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</si>
  <si>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</si>
  <si>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</si>
  <si>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</si>
  <si>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</si>
  <si>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</si>
  <si>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</si>
  <si>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</si>
  <si>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</si>
  <si>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</si>
  <si>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</si>
  <si>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</si>
  <si>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</si>
  <si>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</si>
  <si>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</si>
  <si>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</si>
  <si>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</si>
  <si>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</si>
  <si>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</si>
  <si>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</si>
  <si>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</si>
  <si>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</si>
  <si>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</si>
  <si>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</si>
  <si>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</si>
  <si>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</si>
  <si>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</si>
  <si>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</si>
  <si>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</si>
  <si>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</si>
  <si>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</si>
  <si>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</si>
  <si>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</si>
  <si>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</si>
  <si>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</si>
  <si>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</si>
  <si>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</si>
  <si>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</si>
  <si>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</si>
  <si>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</si>
  <si>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</si>
  <si>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</si>
  <si>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</si>
  <si>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</si>
  <si>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</si>
  <si>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</si>
  <si>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</si>
  <si>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</si>
  <si>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</si>
  <si>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</si>
  <si>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</si>
  <si>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</si>
  <si>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</si>
  <si>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</si>
  <si>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</si>
  <si>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</si>
  <si>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</si>
  <si>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</si>
  <si>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</si>
  <si>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</si>
  <si>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</si>
  <si>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</si>
  <si>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</si>
  <si>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</si>
  <si>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</si>
  <si>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</si>
  <si>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</si>
  <si>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</si>
  <si>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</si>
  <si>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</si>
  <si>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</si>
  <si>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</si>
  <si>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</si>
  <si>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</si>
  <si>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</si>
  <si>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</si>
  <si>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</si>
  <si>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</si>
  <si>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</si>
  <si>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</si>
  <si>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</si>
  <si>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</si>
  <si>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</si>
  <si>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</si>
  <si>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</si>
  <si>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</si>
  <si>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</si>
  <si>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</si>
  <si>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</si>
  <si>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</si>
  <si>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</si>
  <si>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</si>
  <si>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</si>
  <si>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</si>
  <si>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</si>
  <si>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</si>
  <si>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</si>
  <si>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</si>
  <si>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</si>
  <si>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</si>
  <si>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</si>
  <si>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</si>
  <si>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</si>
  <si>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</si>
  <si>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</si>
  <si>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</si>
  <si>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</si>
  <si>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</si>
  <si>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</si>
  <si>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</si>
  <si>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</si>
  <si>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</si>
  <si>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</si>
  <si>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</si>
  <si>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</si>
  <si>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</si>
  <si>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</si>
  <si>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</si>
  <si>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</si>
  <si>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</si>
  <si>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</si>
  <si>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</si>
  <si>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</si>
  <si>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</si>
  <si>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</si>
  <si>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</si>
  <si>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</si>
  <si>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</si>
  <si>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</si>
  <si>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</si>
  <si>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</si>
  <si>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</si>
  <si>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</si>
  <si>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</si>
  <si>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</si>
  <si>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</si>
  <si>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</si>
  <si>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</si>
  <si>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</si>
  <si>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</si>
  <si>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</si>
  <si>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</si>
  <si>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</si>
  <si>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</si>
  <si>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</si>
  <si>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</si>
  <si>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</si>
  <si>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</si>
  <si>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</si>
  <si>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</si>
  <si>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</si>
  <si>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</si>
  <si>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</si>
  <si>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</si>
  <si>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</si>
  <si>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</si>
  <si>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</si>
  <si>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</si>
  <si>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</si>
  <si>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</si>
  <si>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</si>
  <si>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</si>
  <si>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</si>
  <si>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</si>
  <si>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</si>
  <si>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</si>
  <si>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</si>
  <si>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</si>
  <si>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</si>
  <si>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</si>
  <si>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</si>
  <si>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</si>
  <si>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</si>
  <si>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</si>
  <si>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</si>
  <si>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</si>
  <si>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</si>
  <si>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</si>
  <si>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</si>
  <si>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</si>
  <si>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</si>
  <si>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</si>
  <si>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</si>
  <si>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</si>
  <si>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</si>
  <si>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</si>
  <si>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</si>
  <si>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</si>
  <si>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</si>
  <si>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</si>
  <si>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</si>
  <si>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</si>
  <si>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</si>
  <si>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</si>
  <si>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</si>
  <si>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</si>
  <si>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</si>
  <si>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</si>
  <si>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</si>
  <si>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</si>
  <si>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</si>
  <si>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</si>
  <si>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</si>
  <si>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</si>
  <si>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</si>
  <si>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</si>
  <si>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</si>
  <si>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</si>
  <si>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</si>
  <si>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</si>
  <si>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</si>
  <si>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</si>
  <si>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</si>
  <si>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</si>
  <si>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</si>
  <si>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</si>
  <si>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</si>
  <si>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</si>
  <si>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</si>
  <si>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</si>
  <si>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</si>
  <si>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</si>
  <si>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</si>
  <si>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</si>
  <si>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</si>
  <si>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</si>
  <si>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</si>
  <si>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</si>
  <si>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</si>
  <si>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</si>
  <si>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</si>
  <si>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</si>
  <si>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</si>
  <si>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</si>
  <si>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</si>
  <si>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</si>
  <si>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</si>
  <si>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</si>
  <si>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</si>
  <si>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</si>
  <si>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</si>
  <si>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</si>
  <si>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</si>
  <si>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</si>
  <si>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</si>
  <si>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</si>
  <si>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</si>
  <si>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</si>
  <si>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</si>
  <si>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</si>
  <si>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</si>
  <si>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</si>
  <si>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</si>
  <si>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</si>
  <si>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</si>
  <si>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</si>
  <si>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</si>
  <si>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</si>
  <si>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</si>
  <si>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</si>
  <si>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</si>
  <si>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</si>
  <si>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</si>
  <si>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</si>
  <si>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</si>
  <si>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</si>
  <si>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</si>
  <si>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</si>
  <si>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</si>
  <si>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</si>
  <si>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</si>
  <si>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</si>
  <si>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</si>
  <si>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</si>
  <si>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</si>
  <si>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</si>
  <si>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</si>
  <si>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</si>
  <si>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</si>
  <si>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</si>
  <si>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</si>
  <si>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</si>
  <si>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</si>
  <si>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</si>
  <si>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</si>
  <si>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</si>
  <si>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</si>
  <si>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</si>
  <si>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</si>
  <si>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</si>
  <si>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</si>
  <si>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</si>
  <si>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</si>
  <si>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</si>
  <si>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</si>
  <si>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</si>
  <si>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</si>
  <si>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</si>
  <si>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</si>
  <si>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</si>
  <si>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</si>
  <si>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</si>
  <si>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</si>
  <si>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</si>
  <si>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</si>
  <si>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</si>
  <si>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</si>
  <si>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</si>
  <si>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</si>
  <si>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</si>
  <si>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</si>
  <si>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</si>
  <si>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</si>
  <si>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</si>
  <si>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</si>
  <si>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</si>
  <si>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</si>
  <si>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</si>
  <si>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</si>
  <si>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</si>
  <si>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</si>
  <si>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</si>
  <si>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</si>
  <si>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</si>
  <si>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</si>
  <si>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</si>
  <si>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</si>
  <si>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</si>
  <si>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</si>
  <si>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</si>
  <si>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</si>
  <si>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</si>
  <si>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</si>
  <si>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</si>
  <si>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</si>
  <si>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</si>
  <si>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</si>
  <si>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</si>
  <si>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</si>
  <si>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</si>
  <si>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</si>
  <si>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</si>
  <si>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</si>
  <si>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</si>
  <si>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</si>
  <si>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</si>
  <si>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</si>
  <si>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</si>
  <si>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</si>
  <si>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</si>
  <si>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</si>
  <si>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</si>
  <si>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</si>
  <si>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</si>
  <si>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</si>
  <si>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</si>
  <si>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</si>
  <si>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</si>
  <si>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</si>
  <si>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</si>
  <si>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</si>
  <si>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</si>
  <si>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</si>
  <si>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</si>
  <si>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</si>
  <si>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</si>
  <si>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</si>
  <si>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</si>
  <si>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</si>
  <si>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</si>
  <si>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</si>
  <si>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</si>
  <si>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</si>
  <si>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</si>
  <si>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</si>
  <si>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</si>
  <si>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</si>
  <si>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</si>
  <si>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</si>
  <si>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</si>
  <si>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</si>
  <si>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</si>
  <si>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</si>
  <si>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</si>
  <si>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</si>
  <si>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</si>
  <si>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</si>
  <si>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</si>
  <si>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</si>
  <si>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</si>
  <si>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</si>
  <si>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</si>
  <si>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</si>
  <si>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</si>
  <si>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</si>
  <si>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</si>
  <si>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</si>
  <si>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</si>
  <si>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</si>
  <si>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</si>
  <si>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</si>
  <si>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</si>
  <si>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</si>
  <si>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</si>
  <si>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</si>
  <si>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</si>
  <si>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</si>
  <si>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</si>
  <si>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</si>
  <si>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</si>
  <si>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</si>
  <si>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</si>
  <si>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</si>
  <si>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</si>
  <si>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</si>
  <si>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</si>
  <si>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</si>
  <si>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</si>
  <si>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</si>
  <si>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</si>
  <si>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</si>
  <si>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</si>
  <si>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</si>
  <si>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</si>
  <si>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</si>
  <si>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</si>
  <si>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</si>
  <si>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</si>
  <si>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</si>
  <si>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</si>
  <si>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</si>
  <si>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</si>
  <si>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</si>
  <si>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</si>
  <si>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</si>
  <si>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</si>
  <si>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</si>
  <si>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</si>
  <si>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</si>
  <si>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</si>
  <si>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</si>
  <si>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</si>
  <si>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</si>
  <si>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</si>
  <si>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</si>
  <si>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</si>
  <si>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</si>
  <si>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</si>
  <si>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</si>
  <si>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</si>
  <si>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</si>
  <si>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</si>
  <si>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</si>
  <si>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</si>
  <si>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</si>
  <si>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</si>
  <si>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</si>
  <si>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</si>
  <si>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</si>
  <si>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</si>
  <si>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</si>
  <si>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</si>
  <si>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</si>
  <si>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</si>
  <si>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</si>
  <si>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</si>
  <si>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</si>
  <si>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</si>
  <si>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</si>
  <si>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</si>
  <si>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</si>
  <si>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</si>
  <si>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</si>
  <si>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</si>
  <si>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</si>
  <si>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</si>
  <si>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</si>
  <si>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</si>
  <si>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</si>
  <si>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</si>
  <si>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</si>
  <si>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</si>
  <si>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</si>
  <si>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</si>
  <si>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</si>
  <si>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</si>
  <si>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</si>
  <si>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</si>
  <si>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</si>
  <si>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</si>
  <si>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</si>
  <si>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</si>
  <si>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</si>
  <si>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</si>
  <si>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</si>
  <si>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</si>
  <si>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</si>
  <si>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</si>
  <si>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</si>
  <si>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</si>
  <si>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</si>
  <si>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</si>
  <si>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</si>
  <si>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</si>
  <si>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</si>
  <si>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</si>
  <si>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</si>
  <si>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</si>
  <si>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</si>
  <si>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</si>
  <si>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</si>
  <si>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</si>
  <si>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</si>
  <si>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</si>
  <si>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</si>
  <si>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</si>
  <si>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</si>
  <si>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</si>
  <si>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</si>
  <si>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</si>
  <si>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</si>
  <si>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</si>
  <si>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</si>
  <si>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</si>
  <si>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</si>
  <si>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</si>
  <si>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</si>
  <si>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</si>
  <si>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</si>
  <si>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</si>
  <si>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</si>
  <si>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</si>
  <si>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</si>
  <si>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</si>
  <si>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</si>
  <si>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</si>
  <si>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</si>
  <si>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</si>
  <si>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</si>
  <si>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</si>
  <si>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</si>
  <si>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</si>
  <si>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</si>
  <si>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</si>
  <si>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</si>
  <si>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</si>
  <si>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</si>
  <si>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</si>
  <si>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</si>
  <si>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</si>
  <si>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</si>
  <si>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</si>
  <si>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</si>
  <si>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</si>
  <si>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</si>
  <si>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</si>
  <si>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</si>
  <si>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</si>
  <si>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</si>
  <si>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</si>
  <si>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</si>
  <si>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</si>
  <si>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</si>
  <si>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</si>
  <si>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</si>
  <si>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</si>
  <si>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</si>
  <si>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</si>
  <si>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</si>
  <si>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</si>
  <si>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</si>
  <si>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</si>
  <si>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</si>
  <si>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</si>
  <si>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</si>
  <si>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</si>
  <si>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</si>
  <si>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</si>
  <si>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</si>
  <si>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</si>
  <si>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</si>
  <si>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</si>
  <si>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</si>
  <si>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</si>
  <si>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</si>
  <si>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</si>
  <si>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</si>
  <si>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</si>
  <si>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</si>
  <si>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</si>
  <si>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</si>
  <si>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</si>
  <si>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</si>
  <si>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</si>
  <si>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</si>
  <si>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</si>
  <si>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</si>
  <si>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</si>
  <si>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</si>
  <si>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</si>
  <si>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</si>
  <si>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</si>
  <si>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</si>
  <si>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</si>
  <si>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</si>
  <si>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</si>
  <si>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</si>
  <si>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</si>
  <si>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</si>
  <si>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</si>
  <si>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</si>
  <si>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</si>
  <si>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</si>
  <si>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</si>
  <si>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</si>
  <si>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</si>
  <si>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</si>
  <si>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</si>
  <si>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</si>
  <si>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</si>
  <si>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</si>
  <si>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</si>
  <si>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</si>
  <si>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</si>
  <si>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</si>
  <si>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</si>
  <si>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</si>
  <si>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</si>
  <si>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</si>
  <si>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</si>
  <si>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</si>
  <si>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</si>
  <si>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</si>
  <si>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</si>
  <si>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</si>
  <si>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</si>
  <si>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</si>
  <si>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</si>
  <si>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</si>
  <si>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</si>
  <si>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</si>
  <si>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</si>
  <si>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</si>
  <si>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</si>
  <si>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</si>
  <si>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</si>
  <si>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</si>
  <si>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</si>
  <si>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</si>
  <si>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</si>
  <si>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</si>
  <si>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</si>
  <si>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</si>
  <si>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</si>
  <si>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</si>
  <si>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</si>
  <si>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</si>
  <si>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</si>
  <si>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</si>
  <si>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</si>
  <si>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</si>
  <si>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</si>
  <si>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</si>
  <si>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</si>
  <si>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</si>
  <si>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</si>
  <si>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</si>
  <si>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</si>
  <si>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</si>
  <si>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</si>
  <si>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</si>
  <si>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</si>
  <si>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</si>
  <si>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</si>
  <si>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</si>
  <si>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</si>
  <si>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</si>
  <si>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</si>
  <si>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</si>
  <si>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</si>
  <si>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</si>
  <si>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</si>
  <si>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</si>
  <si>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</si>
  <si>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</si>
  <si>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</si>
  <si>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</si>
  <si>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</si>
  <si>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</si>
  <si>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</si>
  <si>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</si>
  <si>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</si>
  <si>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</si>
  <si>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</si>
  <si>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</si>
  <si>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</si>
  <si>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</si>
  <si>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</si>
  <si>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</si>
  <si>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</si>
  <si>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</si>
  <si>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</si>
  <si>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</si>
  <si>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</si>
  <si>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</si>
  <si>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</si>
  <si>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</si>
  <si>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</si>
  <si>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</si>
  <si>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</si>
  <si>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</si>
  <si>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</si>
  <si>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</si>
  <si>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</si>
  <si>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</si>
  <si>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</si>
  <si>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</si>
  <si>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</si>
  <si>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</si>
  <si>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</si>
  <si>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</si>
  <si>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</si>
  <si>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</si>
  <si>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</si>
  <si>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</si>
  <si>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</si>
  <si>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</si>
  <si>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</si>
  <si>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</si>
  <si>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</si>
  <si>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</si>
  <si>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</si>
  <si>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</si>
  <si>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</si>
  <si>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</si>
  <si>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</si>
  <si>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</si>
  <si>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</si>
  <si>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</si>
  <si>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</si>
  <si>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</si>
  <si>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</si>
  <si>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</si>
  <si>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</si>
  <si>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</si>
  <si>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</si>
  <si>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</si>
  <si>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</si>
  <si>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</si>
  <si>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</si>
  <si>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</si>
  <si>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</si>
  <si>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</si>
  <si>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</si>
  <si>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</si>
  <si>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</si>
  <si>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</si>
  <si>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</si>
  <si>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</si>
  <si>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</si>
  <si>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</si>
  <si>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</si>
  <si>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</si>
  <si>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</si>
  <si>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</si>
  <si>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</si>
  <si>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</si>
  <si>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</si>
  <si>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</si>
  <si>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</si>
  <si>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</si>
  <si>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</si>
  <si>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</si>
  <si>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</si>
  <si>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</si>
  <si>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</si>
  <si>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</si>
  <si>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</si>
  <si>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</si>
  <si>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</si>
  <si>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</si>
  <si>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</si>
  <si>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</si>
  <si>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</si>
  <si>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</si>
  <si>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</si>
  <si>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</si>
  <si>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</si>
  <si>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</si>
  <si>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</si>
  <si>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</si>
  <si>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</si>
  <si>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</si>
  <si>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</si>
  <si>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</si>
  <si>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</si>
  <si>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</si>
  <si>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</si>
  <si>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</si>
  <si>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</si>
  <si>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</si>
  <si>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</si>
  <si>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</si>
  <si>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</si>
  <si>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</si>
  <si>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</si>
  <si>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</si>
  <si>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</si>
  <si>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</si>
  <si>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</si>
  <si>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</si>
  <si>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</si>
  <si>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</si>
  <si>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</si>
  <si>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</si>
  <si>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</si>
  <si>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</si>
  <si>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</si>
  <si>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</si>
  <si>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</si>
  <si>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</si>
  <si>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</si>
  <si>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</si>
  <si>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</si>
  <si>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</si>
  <si>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</si>
  <si>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</si>
  <si>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</si>
  <si>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</si>
  <si>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</si>
  <si>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</si>
  <si>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</si>
  <si>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</si>
  <si>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</si>
  <si>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</si>
  <si>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</si>
  <si>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</si>
  <si>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</si>
  <si>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</si>
  <si>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</si>
  <si>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</si>
  <si>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</si>
  <si>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</si>
  <si>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</si>
  <si>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</si>
  <si>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</si>
  <si>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</si>
  <si>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</si>
  <si>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</si>
  <si>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</si>
  <si>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</si>
  <si>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</si>
  <si>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</si>
  <si>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</si>
  <si>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</si>
  <si>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</si>
  <si>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</si>
  <si>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</si>
  <si>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</si>
  <si>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</si>
  <si>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</si>
  <si>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</si>
  <si>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</si>
  <si>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</si>
  <si>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</si>
  <si>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</si>
  <si>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</si>
  <si>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</si>
  <si>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</si>
  <si>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</si>
  <si>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</si>
  <si>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</si>
  <si>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</si>
  <si>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</si>
  <si>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</si>
  <si>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</si>
  <si>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</si>
  <si>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</si>
  <si>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</si>
  <si>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</si>
  <si>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</si>
  <si>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</si>
  <si>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</si>
  <si>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</si>
  <si>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</si>
  <si>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</si>
  <si>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</si>
  <si>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</si>
  <si>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</si>
  <si>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</si>
  <si>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</si>
  <si>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</si>
  <si>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</si>
  <si>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</si>
  <si>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</si>
  <si>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</si>
  <si>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</si>
  <si>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</si>
  <si>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</si>
  <si>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</si>
  <si>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</si>
  <si>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</si>
  <si>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</si>
  <si>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</si>
  <si>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</si>
  <si>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</si>
  <si>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</si>
  <si>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</si>
  <si>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</si>
  <si>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</si>
  <si>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</si>
  <si>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</si>
  <si>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</si>
  <si>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</si>
  <si>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</si>
  <si>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</si>
  <si>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</si>
  <si>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</si>
  <si>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</si>
  <si>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</si>
  <si>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</si>
  <si>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</si>
  <si>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</si>
  <si>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</si>
  <si>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</si>
  <si>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</si>
  <si>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</si>
  <si>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</si>
  <si>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</si>
  <si>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</si>
  <si>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</si>
  <si>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</si>
  <si>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</si>
  <si>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</si>
  <si>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</si>
  <si>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</si>
  <si>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</si>
  <si>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</si>
  <si>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</si>
  <si>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</si>
  <si>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</si>
  <si>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</si>
  <si>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</si>
  <si>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</si>
  <si>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</si>
  <si>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</si>
  <si>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</si>
  <si>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</si>
  <si>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</si>
  <si>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</si>
  <si>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</si>
  <si>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</si>
  <si>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</si>
  <si>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</si>
  <si>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</si>
  <si>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</si>
  <si>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</si>
  <si>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</si>
  <si>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</si>
  <si>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</si>
  <si>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</si>
  <si>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</si>
  <si>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</si>
  <si>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</si>
  <si>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</si>
  <si>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</si>
  <si>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</si>
  <si>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</si>
  <si>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</si>
  <si>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</si>
  <si>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</si>
  <si>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</si>
  <si>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</si>
  <si>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</si>
  <si>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</si>
  <si>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</si>
  <si>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</si>
  <si>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</si>
  <si>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</si>
  <si>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</si>
  <si>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</si>
  <si>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</si>
  <si>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</si>
  <si>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</si>
  <si>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</si>
  <si>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</si>
  <si>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</si>
  <si>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</si>
  <si>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</si>
  <si>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</si>
  <si>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</si>
  <si>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</si>
  <si>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</si>
  <si>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</si>
  <si>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</si>
  <si>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</si>
  <si>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</si>
  <si>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</si>
  <si>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</si>
  <si>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</si>
  <si>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</si>
  <si>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</si>
  <si>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</si>
  <si>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</si>
  <si>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</si>
  <si>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</si>
  <si>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</si>
  <si>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</si>
  <si>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</si>
  <si>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</si>
  <si>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</si>
  <si>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</si>
  <si>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</si>
  <si>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</si>
  <si>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</si>
  <si>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</si>
  <si>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</si>
  <si>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</si>
  <si>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</si>
  <si>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</si>
  <si>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</si>
  <si>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</si>
  <si>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</si>
  <si>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</si>
  <si>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</si>
  <si>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</si>
  <si>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</si>
  <si>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</si>
  <si>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</si>
  <si>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</si>
  <si>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</si>
  <si>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</si>
  <si>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</si>
  <si>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</si>
  <si>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</si>
  <si>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</si>
  <si>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</si>
  <si>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</si>
  <si>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</si>
  <si>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</si>
  <si>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</si>
  <si>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</si>
  <si>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</si>
  <si>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</si>
  <si>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</si>
  <si>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</si>
  <si>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</si>
  <si>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</si>
  <si>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</si>
  <si>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</si>
  <si>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</si>
  <si>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</si>
  <si>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</si>
  <si>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</si>
  <si>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</si>
  <si>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</si>
  <si>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</si>
  <si>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</si>
  <si>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</si>
  <si>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</si>
  <si>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</si>
  <si>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</si>
  <si>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</si>
  <si>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</si>
  <si>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</si>
  <si>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</si>
  <si>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</si>
  <si>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</si>
  <si>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</si>
  <si>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</si>
  <si>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</si>
  <si>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</si>
  <si>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</si>
  <si>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</si>
  <si>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</si>
  <si>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</si>
  <si>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</si>
  <si>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</si>
  <si>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</si>
  <si>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</si>
  <si>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</si>
  <si>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</si>
  <si>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</si>
  <si>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</si>
  <si>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</si>
  <si>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</si>
  <si>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</si>
  <si>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</si>
  <si>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</si>
  <si>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</si>
  <si>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</si>
  <si>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</si>
  <si>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</si>
  <si>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</si>
  <si>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</si>
  <si>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</si>
  <si>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</si>
  <si>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</si>
  <si>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</si>
  <si>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</si>
  <si>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</si>
  <si>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</si>
  <si>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</si>
  <si>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</si>
  <si>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</si>
  <si>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</si>
  <si>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</si>
  <si>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</si>
  <si>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</si>
  <si>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</si>
  <si>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</si>
  <si>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</si>
  <si>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</si>
  <si>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</si>
  <si>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</si>
  <si>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</si>
  <si>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</si>
  <si>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</si>
  <si>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</si>
  <si>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</si>
  <si>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</si>
  <si>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</si>
  <si>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</si>
  <si>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</si>
  <si>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</si>
  <si>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</si>
  <si>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</si>
  <si>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</si>
  <si>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</si>
  <si>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</si>
  <si>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</si>
  <si>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</si>
  <si>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</si>
  <si>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</si>
  <si>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</si>
  <si>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</si>
  <si>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</si>
  <si>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</si>
  <si>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</si>
  <si>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</si>
  <si>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</si>
  <si>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</si>
  <si>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</si>
  <si>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</si>
  <si>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</si>
  <si>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</si>
  <si>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</si>
  <si>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</si>
  <si>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</si>
  <si>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</si>
  <si>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</si>
  <si>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</si>
  <si>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</si>
  <si>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</si>
  <si>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</si>
  <si>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</si>
  <si>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</si>
  <si>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</si>
  <si>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</si>
  <si>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</si>
  <si>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</si>
  <si>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</si>
  <si>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</si>
  <si>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</si>
  <si>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</si>
  <si>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</si>
  <si>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</si>
  <si>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</si>
  <si>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</si>
  <si>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</si>
  <si>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</si>
  <si>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</si>
  <si>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</si>
  <si>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</si>
  <si>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</si>
  <si>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</si>
  <si>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</si>
  <si>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</si>
  <si>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</si>
  <si>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</si>
  <si>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</si>
  <si>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</si>
  <si>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</si>
  <si>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</si>
  <si>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</si>
  <si>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</si>
  <si>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</si>
  <si>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</si>
  <si>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</si>
  <si>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</si>
  <si>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</si>
  <si>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</si>
  <si>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</si>
  <si>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</si>
  <si>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</si>
  <si>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</si>
  <si>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</si>
  <si>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</si>
  <si>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</si>
  <si>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</si>
  <si>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</si>
  <si>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</si>
  <si>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</si>
  <si>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</si>
  <si>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</si>
  <si>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</si>
  <si>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</si>
  <si>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</si>
  <si>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</si>
  <si>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</si>
  <si>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</si>
  <si>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</si>
  <si>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</si>
  <si>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</si>
  <si>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</si>
  <si>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</si>
  <si>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</si>
  <si>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</si>
  <si>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</si>
  <si>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</si>
  <si>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</si>
  <si>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</si>
  <si>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</si>
  <si>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</si>
  <si>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</si>
  <si>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</si>
  <si>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</si>
  <si>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</si>
  <si>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</si>
  <si>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</si>
  <si>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</si>
  <si>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</si>
  <si>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</si>
  <si>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</si>
  <si>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</si>
  <si>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</si>
  <si>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</si>
  <si>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</si>
  <si>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</si>
  <si>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</si>
  <si>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</si>
  <si>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</si>
  <si>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</si>
  <si>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</si>
  <si>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</si>
  <si>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</si>
  <si>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</si>
  <si>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</si>
  <si>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</si>
  <si>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</si>
  <si>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</si>
  <si>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</si>
  <si>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</si>
  <si>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</si>
  <si>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</si>
  <si>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</si>
  <si>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</si>
  <si>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</si>
  <si>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</si>
  <si>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</si>
  <si>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</si>
  <si>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</si>
  <si>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</si>
  <si>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</si>
  <si>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</si>
  <si>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</si>
  <si>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</si>
  <si>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</si>
  <si>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</si>
  <si>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</si>
  <si>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</si>
  <si>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</si>
  <si>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</si>
  <si>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</si>
  <si>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</si>
  <si>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</si>
  <si>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</si>
  <si>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</si>
  <si>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</si>
  <si>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</si>
  <si>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</si>
  <si>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</si>
  <si>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</si>
  <si>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</si>
  <si>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</si>
  <si>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</si>
  <si>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</si>
  <si>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</si>
  <si>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</si>
  <si>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</si>
  <si>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</si>
  <si>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</si>
  <si>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</si>
  <si>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</si>
  <si>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</si>
  <si>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</si>
  <si>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</si>
  <si>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</si>
  <si>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</si>
  <si>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</si>
  <si>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</si>
  <si>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</si>
  <si>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</si>
  <si>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</si>
  <si>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</si>
  <si>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</si>
  <si>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</si>
  <si>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</si>
  <si>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</si>
  <si>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</si>
  <si>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</si>
  <si>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</si>
  <si>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</si>
  <si>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</si>
  <si>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</si>
  <si>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</si>
  <si>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</si>
  <si>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</si>
  <si>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</si>
  <si>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</si>
  <si>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</si>
  <si>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</si>
  <si>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</si>
  <si>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</si>
  <si>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</si>
  <si>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</si>
  <si>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</si>
  <si>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</si>
  <si>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</si>
  <si>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</si>
  <si>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</si>
  <si>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</si>
  <si>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</si>
  <si>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</si>
  <si>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</si>
  <si>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</si>
  <si>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</si>
  <si>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</si>
  <si>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</si>
  <si>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</si>
  <si>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</si>
  <si>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</si>
  <si>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</si>
  <si>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</si>
  <si>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</si>
  <si>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</si>
  <si>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</si>
  <si>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</si>
  <si>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</si>
  <si>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</si>
  <si>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</si>
  <si>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</si>
  <si>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</si>
  <si>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</si>
  <si>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</si>
  <si>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</si>
  <si>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</si>
  <si>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</si>
  <si>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</si>
  <si>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</si>
  <si>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</si>
  <si>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</si>
  <si>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</si>
  <si>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</si>
  <si>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</si>
  <si>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</si>
  <si>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</si>
  <si>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</si>
  <si>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</si>
  <si>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</si>
  <si>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</si>
  <si>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</si>
  <si>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</si>
  <si>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</si>
  <si>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</si>
  <si>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</si>
  <si>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</si>
  <si>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</si>
  <si>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</si>
  <si>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</si>
  <si>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</si>
  <si>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</si>
  <si>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</si>
  <si>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</si>
  <si>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</si>
  <si>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</si>
  <si>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</si>
  <si>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</si>
  <si>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</si>
  <si>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</si>
  <si>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</si>
  <si>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</si>
  <si>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</si>
  <si>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</si>
  <si>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</si>
  <si>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</si>
  <si>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</si>
  <si>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</si>
  <si>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</si>
  <si>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</si>
  <si>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</si>
  <si>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</si>
  <si>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</si>
  <si>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</si>
  <si>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</si>
  <si>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</si>
  <si>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</si>
  <si>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</si>
  <si>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</si>
  <si>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</si>
  <si>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</si>
  <si>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</si>
  <si>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</si>
  <si>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</si>
  <si>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</si>
  <si>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</si>
  <si>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</si>
  <si>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</si>
  <si>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</si>
  <si>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</si>
  <si>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</si>
  <si>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</si>
  <si>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</si>
  <si>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</si>
  <si>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</si>
  <si>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</si>
  <si>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</si>
  <si>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</si>
  <si>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</si>
  <si>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</si>
  <si>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</si>
  <si>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</si>
  <si>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</si>
  <si>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</si>
  <si>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</si>
  <si>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</si>
  <si>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</si>
  <si>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</si>
  <si>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</si>
  <si>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</si>
  <si>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</si>
  <si>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</si>
  <si>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</si>
  <si>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</si>
  <si>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</si>
  <si>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</si>
  <si>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</si>
  <si>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</si>
  <si>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</si>
  <si>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</si>
  <si>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</si>
  <si>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</si>
  <si>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</si>
  <si>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</si>
  <si>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</si>
  <si>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</si>
  <si>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</si>
  <si>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</si>
  <si>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</si>
  <si>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</si>
  <si>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</si>
  <si>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</si>
  <si>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</si>
  <si>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</si>
  <si>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</si>
  <si>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</si>
  <si>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</si>
  <si>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</si>
  <si>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</si>
  <si>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</si>
  <si>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</si>
  <si>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</si>
  <si>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</si>
  <si>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</si>
  <si>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</si>
  <si>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</si>
  <si>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</si>
  <si>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</si>
  <si>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</si>
  <si>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</si>
  <si>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</si>
  <si>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</si>
  <si>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</si>
  <si>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</si>
  <si>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</si>
  <si>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</si>
  <si>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</si>
  <si>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</si>
  <si>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</si>
  <si>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</si>
  <si>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</si>
  <si>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</si>
  <si>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</si>
  <si>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</si>
  <si>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</si>
  <si>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</si>
  <si>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</si>
  <si>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</si>
  <si>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</si>
  <si>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</si>
  <si>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</si>
  <si>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</si>
  <si>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</si>
  <si>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</si>
  <si>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</si>
  <si>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</si>
  <si>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</si>
  <si>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</si>
  <si>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</si>
  <si>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</si>
  <si>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</si>
  <si>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</si>
  <si>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</si>
  <si>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</si>
  <si>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</si>
  <si>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</si>
  <si>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</si>
  <si>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</si>
  <si>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</si>
  <si>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</si>
  <si>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</si>
  <si>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</si>
  <si>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</si>
  <si>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</si>
  <si>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</si>
  <si>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</si>
  <si>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</si>
  <si>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</si>
  <si>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</si>
  <si>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</si>
  <si>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</si>
  <si>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</si>
  <si>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</si>
  <si>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</si>
  <si>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</si>
  <si>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</si>
  <si>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</si>
  <si>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</si>
  <si>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</si>
  <si>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</si>
  <si>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</si>
  <si>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</si>
  <si>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</si>
  <si>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</si>
  <si>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</si>
  <si>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</si>
  <si>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</si>
  <si>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</si>
  <si>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</si>
  <si>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</si>
  <si>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</si>
  <si>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</si>
  <si>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</si>
  <si>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</si>
  <si>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</si>
  <si>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</si>
  <si>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</si>
  <si>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</si>
  <si>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</si>
  <si>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</si>
  <si>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</si>
  <si>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</si>
  <si>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</si>
  <si>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</si>
  <si>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</si>
  <si>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</si>
  <si>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</si>
  <si>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</si>
  <si>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</si>
  <si>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</si>
  <si>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</si>
  <si>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</si>
  <si>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</si>
  <si>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</si>
  <si>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</si>
  <si>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</si>
  <si>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</si>
  <si>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</si>
  <si>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</si>
  <si>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</si>
  <si>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</si>
  <si>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</si>
  <si>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</si>
  <si>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</si>
  <si>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</si>
  <si>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</si>
  <si>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</si>
  <si>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</si>
  <si>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</si>
  <si>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</si>
  <si>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</si>
  <si>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</si>
  <si>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</si>
  <si>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</si>
  <si>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</si>
  <si>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</si>
  <si>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</si>
  <si>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</si>
  <si>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</si>
  <si>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</si>
  <si>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</si>
  <si>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</si>
  <si>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</si>
  <si>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</si>
  <si>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</si>
  <si>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</si>
  <si>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</si>
  <si>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</si>
  <si>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</si>
  <si>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</si>
  <si>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</si>
  <si>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</si>
  <si>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</si>
  <si>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</si>
  <si>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</si>
  <si>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</si>
  <si>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</si>
  <si>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</si>
  <si>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</si>
  <si>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</si>
  <si>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</si>
  <si>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</si>
  <si>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</si>
  <si>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</si>
  <si>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</si>
  <si>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</si>
  <si>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</si>
  <si>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</si>
  <si>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</si>
  <si>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</si>
  <si>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</si>
  <si>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</si>
  <si>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</si>
  <si>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</si>
  <si>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</si>
  <si>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</si>
  <si>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</si>
  <si>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</si>
  <si>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</si>
  <si>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</si>
  <si>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</si>
  <si>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</si>
  <si>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</si>
  <si>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</si>
  <si>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</si>
  <si>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</si>
  <si>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</si>
  <si>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</si>
  <si>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</si>
  <si>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</si>
  <si>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</si>
  <si>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</si>
  <si>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</si>
  <si>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</si>
  <si>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</si>
  <si>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</si>
  <si>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</si>
  <si>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</si>
  <si>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</si>
  <si>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</si>
  <si>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</si>
  <si>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</si>
  <si>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</si>
  <si>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</si>
  <si>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</si>
  <si>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</si>
  <si>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</si>
  <si>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</si>
  <si>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</si>
  <si>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</si>
  <si>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</si>
  <si>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</si>
  <si>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</si>
  <si>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</si>
  <si>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</si>
  <si>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</si>
  <si>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</si>
  <si>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</si>
  <si>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</si>
  <si>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</si>
  <si>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</si>
  <si>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</si>
  <si>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</si>
  <si>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</si>
  <si>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</si>
  <si>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</si>
  <si>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</si>
  <si>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</si>
  <si>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</si>
  <si>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</si>
  <si>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</si>
  <si>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</si>
  <si>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</si>
  <si>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</si>
  <si>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</si>
  <si>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</si>
  <si>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</si>
  <si>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</si>
  <si>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</si>
  <si>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</si>
  <si>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</si>
  <si>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</si>
  <si>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</si>
  <si>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</si>
  <si>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</si>
  <si>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</si>
  <si>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</si>
  <si>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</si>
  <si>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</si>
  <si>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</si>
  <si>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</si>
  <si>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</si>
  <si>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</si>
  <si>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</si>
  <si>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</si>
  <si>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</si>
  <si>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</si>
  <si>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</si>
  <si>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</si>
  <si>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</si>
  <si>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</si>
  <si>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</si>
  <si>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</si>
  <si>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</si>
  <si>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</si>
  <si>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</si>
  <si>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</si>
  <si>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</si>
  <si>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</si>
  <si>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</si>
  <si>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</si>
  <si>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</si>
  <si>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</si>
  <si>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</si>
  <si>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</si>
  <si>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</si>
  <si>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</si>
  <si>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</si>
  <si>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</si>
  <si>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</si>
  <si>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</si>
  <si>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</si>
  <si>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</si>
  <si>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</si>
  <si>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</si>
  <si>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</si>
  <si>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</si>
  <si>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</si>
  <si>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</si>
  <si>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</si>
  <si>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</si>
  <si>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</si>
  <si>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</si>
  <si>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</si>
  <si>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</si>
  <si>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</si>
  <si>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</si>
  <si>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</si>
  <si>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</si>
  <si>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</si>
  <si>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</si>
  <si>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</si>
  <si>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</si>
  <si>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</si>
  <si>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</si>
  <si>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</si>
  <si>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</si>
  <si>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</si>
  <si>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</si>
  <si>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</si>
  <si>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</si>
  <si>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</si>
  <si>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</si>
  <si>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</si>
  <si>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</si>
  <si>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</si>
  <si>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</si>
  <si>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</si>
  <si>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</si>
  <si>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</si>
  <si>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</si>
  <si>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</si>
  <si>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</si>
  <si>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</si>
  <si>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</si>
  <si>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</si>
  <si>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</si>
  <si>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</si>
  <si>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</si>
  <si>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</si>
  <si>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</si>
  <si>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</si>
  <si>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</si>
  <si>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</si>
  <si>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</si>
  <si>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</si>
  <si>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</si>
  <si>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</si>
  <si>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</si>
  <si>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</si>
  <si>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</si>
  <si>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</si>
  <si>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</si>
  <si>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</si>
  <si>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</si>
  <si>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</si>
  <si>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</si>
  <si>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</si>
  <si>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</si>
  <si>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</si>
  <si>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</si>
  <si>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</si>
  <si>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</si>
  <si>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</si>
  <si>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</si>
  <si>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</si>
  <si>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</si>
  <si>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</si>
  <si>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</si>
  <si>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</si>
  <si>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</si>
  <si>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</si>
  <si>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</si>
  <si>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</si>
  <si>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</si>
  <si>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</si>
  <si>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</si>
  <si>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</si>
  <si>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</si>
  <si>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</si>
  <si>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</si>
  <si>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</si>
  <si>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</si>
  <si>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</si>
  <si>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</si>
  <si>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</si>
  <si>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</si>
  <si>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</si>
  <si>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</si>
  <si>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</si>
  <si>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</si>
  <si>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</si>
  <si>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</si>
  <si>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</si>
  <si>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</si>
  <si>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</si>
  <si>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</si>
  <si>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</si>
  <si>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</si>
  <si>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</si>
  <si>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</si>
  <si>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</si>
  <si>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</si>
  <si>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</si>
  <si>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</si>
  <si>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</si>
  <si>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</si>
  <si>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</si>
  <si>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</si>
  <si>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</si>
  <si>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</si>
  <si>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</si>
  <si>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</si>
  <si>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</si>
  <si>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</si>
  <si>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</si>
  <si>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</si>
  <si>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</si>
  <si>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</si>
  <si>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</si>
  <si>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</si>
  <si>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</si>
  <si>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</si>
  <si>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</si>
  <si>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</si>
  <si>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</si>
  <si>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</si>
  <si>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</si>
  <si>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</si>
  <si>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</si>
  <si>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</si>
  <si>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</si>
  <si>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</si>
  <si>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</si>
  <si>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</si>
  <si>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</si>
  <si>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</si>
  <si>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</si>
  <si>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</si>
  <si>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</si>
  <si>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</si>
  <si>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</si>
  <si>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</si>
  <si>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</si>
  <si>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</si>
  <si>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</si>
  <si>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</si>
  <si>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</si>
  <si>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</si>
  <si>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</si>
  <si>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</si>
  <si>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</si>
  <si>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</si>
  <si>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</si>
  <si>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</si>
  <si>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</si>
  <si>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</si>
  <si>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</si>
  <si>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</si>
  <si>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</si>
  <si>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</si>
  <si>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</si>
  <si>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</si>
  <si>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</si>
  <si>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</si>
  <si>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</si>
  <si>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</si>
  <si>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</si>
  <si>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</si>
  <si>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</si>
  <si>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</si>
  <si>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</si>
  <si>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</si>
  <si>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</si>
  <si>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</si>
  <si>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</si>
  <si>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</si>
  <si>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</si>
  <si>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</si>
  <si>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</si>
  <si>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</si>
  <si>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</si>
  <si>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</si>
  <si>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</si>
  <si>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</si>
  <si>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</si>
  <si>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</si>
  <si>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</si>
  <si>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</si>
  <si>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</si>
  <si>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</si>
  <si>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</si>
  <si>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</si>
  <si>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</si>
  <si>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</si>
  <si>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</si>
  <si>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</si>
  <si>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</si>
  <si>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</si>
  <si>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</si>
  <si>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</si>
  <si>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</si>
  <si>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</si>
  <si>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</si>
  <si>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</si>
  <si>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</si>
  <si>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</si>
  <si>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</si>
  <si>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</si>
  <si>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</si>
  <si>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</si>
  <si>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</si>
  <si>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</si>
  <si>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</si>
  <si>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</si>
  <si>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</si>
  <si>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</si>
  <si>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</si>
  <si>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</si>
  <si>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</si>
  <si>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</si>
  <si>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</si>
  <si>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</si>
  <si>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</si>
  <si>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</si>
  <si>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</si>
  <si>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</si>
  <si>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</si>
  <si>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</si>
  <si>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</si>
  <si>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</si>
  <si>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</si>
  <si>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</si>
  <si>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</si>
  <si>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</si>
  <si>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</si>
  <si>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</si>
  <si>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</si>
  <si>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</si>
  <si>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</si>
  <si>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</si>
  <si>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</si>
  <si>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</si>
  <si>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</si>
  <si>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</si>
  <si>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</si>
  <si>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</si>
  <si>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</si>
  <si>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</si>
  <si>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</si>
  <si>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</si>
  <si>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</si>
  <si>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</si>
  <si>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</si>
  <si>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</si>
  <si>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</si>
  <si>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</si>
  <si>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</si>
  <si>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</si>
  <si>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</si>
  <si>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</si>
  <si>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</si>
  <si>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</si>
  <si>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</si>
  <si>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</si>
  <si>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</si>
  <si>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</si>
  <si>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</si>
  <si>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</si>
  <si>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</si>
  <si>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</si>
  <si>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</si>
  <si>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</si>
  <si>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</si>
  <si>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</si>
  <si>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</si>
  <si>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</si>
  <si>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</si>
  <si>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</si>
  <si>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</si>
  <si>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</si>
  <si>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</si>
  <si>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</si>
  <si>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</si>
  <si>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</si>
  <si>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</si>
  <si>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</si>
  <si>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</si>
  <si>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</si>
  <si>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</si>
  <si>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</si>
  <si>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</si>
  <si>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</si>
  <si>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</si>
  <si>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</si>
  <si>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</si>
  <si>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</si>
  <si>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</si>
  <si>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</si>
  <si>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</si>
  <si>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</si>
  <si>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</si>
  <si>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</si>
  <si>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</si>
  <si>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</si>
  <si>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</si>
  <si>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</si>
  <si>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</si>
  <si>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</si>
  <si>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</si>
  <si>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</si>
  <si>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</si>
  <si>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</si>
  <si>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</si>
  <si>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</si>
  <si>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</si>
  <si>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</si>
  <si>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</si>
  <si>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</si>
  <si>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</si>
  <si>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</si>
  <si>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</si>
  <si>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</si>
  <si>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</si>
  <si>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</si>
  <si>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</si>
  <si>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</si>
  <si>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</si>
  <si>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</si>
  <si>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</si>
  <si>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</si>
  <si>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</si>
  <si>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</si>
  <si>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</si>
  <si>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</si>
  <si>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</si>
  <si>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</si>
  <si>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</si>
  <si>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</si>
  <si>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</si>
  <si>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</si>
  <si>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</si>
  <si>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</si>
  <si>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</si>
  <si>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</si>
  <si>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</si>
  <si>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</si>
  <si>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</si>
  <si>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</si>
  <si>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</si>
  <si>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</si>
  <si>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</si>
  <si>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</si>
  <si>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</si>
  <si>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</si>
  <si>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</si>
  <si>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</si>
  <si>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</si>
  <si>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</si>
  <si>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</si>
  <si>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</si>
  <si>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</si>
  <si>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</si>
  <si>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</si>
  <si>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</si>
  <si>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</si>
  <si>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</si>
  <si>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</si>
  <si>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</si>
  <si>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</si>
  <si>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</si>
  <si>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</si>
  <si>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</si>
  <si>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</si>
  <si>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</si>
  <si>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</si>
  <si>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</si>
  <si>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</si>
  <si>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</si>
  <si>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</si>
  <si>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</si>
  <si>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</si>
  <si>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</si>
  <si>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</si>
  <si>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</si>
  <si>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</si>
  <si>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</si>
  <si>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</si>
  <si>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</si>
  <si>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</si>
  <si>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</si>
  <si>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</si>
  <si>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</si>
  <si>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</si>
  <si>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</si>
  <si>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</si>
  <si>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</si>
  <si>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</si>
  <si>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</si>
  <si>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</si>
  <si>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</si>
  <si>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</si>
  <si>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</si>
  <si>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</si>
  <si>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</si>
  <si>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</si>
  <si>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</si>
  <si>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</si>
  <si>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</si>
  <si>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</si>
  <si>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</si>
  <si>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</si>
  <si>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</si>
  <si>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</si>
  <si>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</si>
  <si>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</si>
  <si>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</si>
  <si>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</si>
  <si>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</si>
  <si>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</si>
  <si>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</si>
  <si>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</si>
  <si>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</si>
  <si>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</si>
  <si>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</si>
  <si>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</si>
  <si>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</si>
  <si>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</si>
  <si>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</si>
  <si>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</si>
  <si>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</si>
  <si>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</si>
  <si>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</si>
  <si>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</si>
  <si>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</si>
  <si>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</si>
  <si>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</si>
  <si>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</si>
  <si>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</si>
  <si>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</si>
  <si>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</si>
  <si>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</si>
  <si>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</si>
  <si>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</si>
  <si>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</si>
  <si>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</si>
  <si>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</si>
  <si>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</si>
  <si>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</si>
  <si>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</si>
  <si>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</si>
  <si>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</si>
  <si>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</si>
  <si>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</si>
  <si>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</si>
  <si>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</si>
  <si>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</si>
  <si>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</si>
  <si>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</si>
  <si>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</si>
  <si>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</si>
  <si>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</si>
  <si>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</si>
  <si>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</si>
  <si>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</si>
  <si>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</si>
  <si>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</si>
  <si>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</si>
  <si>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</si>
  <si>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</si>
  <si>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</si>
  <si>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</si>
  <si>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</si>
  <si>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</si>
  <si>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</si>
  <si>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</si>
  <si>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</si>
  <si>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</si>
  <si>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</si>
  <si>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</si>
  <si>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</si>
  <si>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</si>
  <si>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</si>
  <si>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</si>
  <si>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</si>
  <si>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</si>
  <si>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</si>
  <si>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</si>
  <si>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</si>
  <si>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</si>
  <si>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</si>
  <si>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</si>
  <si>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</si>
  <si>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</si>
  <si>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</si>
  <si>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</si>
  <si>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</si>
  <si>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</si>
  <si>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</si>
  <si>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</si>
  <si>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</si>
  <si>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</si>
  <si>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</si>
  <si>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</si>
  <si>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</si>
  <si>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</si>
  <si>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</si>
  <si>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</si>
  <si>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</si>
  <si>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</si>
  <si>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</si>
  <si>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</si>
  <si>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</si>
  <si>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</si>
  <si>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</si>
  <si>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</si>
  <si>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</si>
  <si>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</si>
  <si>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</si>
  <si>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</si>
  <si>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</si>
  <si>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</si>
  <si>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</si>
  <si>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</si>
  <si>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</si>
  <si>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</si>
  <si>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</si>
  <si>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</si>
  <si>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</si>
  <si>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</si>
  <si>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</si>
  <si>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</si>
  <si>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</si>
  <si>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</si>
  <si>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</si>
  <si>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</si>
  <si>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</si>
  <si>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</si>
  <si>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</si>
  <si>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</si>
  <si>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</si>
  <si>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</si>
  <si>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</si>
  <si>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</si>
  <si>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</si>
  <si>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</si>
  <si>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</si>
  <si>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</si>
  <si>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</si>
  <si>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</si>
  <si>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</si>
  <si>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</si>
  <si>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</si>
  <si>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</si>
  <si>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</si>
  <si>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</si>
  <si>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</si>
  <si>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</si>
  <si>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</si>
  <si>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</si>
  <si>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</si>
  <si>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</si>
  <si>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</si>
  <si>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</si>
  <si>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</si>
  <si>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</si>
  <si>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</si>
  <si>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</si>
  <si>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</si>
  <si>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</si>
  <si>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</si>
  <si>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</si>
  <si>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</si>
  <si>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</si>
  <si>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</si>
  <si>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</si>
  <si>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</si>
  <si>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</si>
  <si>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</si>
  <si>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</si>
  <si>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</si>
  <si>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</si>
  <si>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</si>
  <si>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</si>
  <si>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</si>
  <si>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</si>
  <si>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</si>
  <si>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</si>
  <si>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</si>
  <si>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</si>
  <si>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</si>
  <si>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</si>
  <si>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</si>
  <si>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</si>
  <si>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</si>
  <si>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</si>
  <si>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</si>
  <si>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</si>
  <si>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</si>
  <si>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</si>
  <si>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</si>
  <si>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</si>
  <si>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</si>
  <si>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</si>
  <si>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</si>
  <si>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</si>
  <si>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</si>
  <si>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</si>
  <si>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</si>
  <si>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</si>
  <si>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</si>
  <si>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</si>
  <si>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</si>
  <si>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</si>
  <si>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</si>
  <si>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</si>
  <si>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</si>
  <si>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</si>
  <si>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</si>
  <si>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</si>
  <si>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</si>
  <si>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</si>
  <si>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</si>
  <si>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</si>
  <si>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</si>
  <si>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</si>
  <si>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</si>
  <si>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</si>
  <si>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</si>
  <si>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</si>
  <si>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</si>
  <si>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</si>
  <si>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</si>
  <si>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</si>
  <si>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</si>
  <si>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</si>
  <si>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</si>
  <si>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</si>
  <si>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</si>
  <si>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</si>
  <si>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</si>
  <si>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</si>
  <si>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</si>
  <si>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</si>
  <si>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</si>
  <si>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</si>
  <si>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</si>
  <si>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</si>
  <si>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</si>
  <si>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</si>
  <si>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</si>
  <si>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</si>
  <si>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</si>
  <si>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</si>
  <si>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</si>
  <si>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</si>
  <si>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</si>
  <si>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</si>
  <si>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</si>
  <si>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</si>
  <si>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</si>
  <si>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</si>
  <si>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</si>
  <si>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</si>
  <si>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</si>
  <si>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</si>
  <si>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</si>
  <si>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</si>
  <si>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</si>
  <si>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</si>
  <si>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</si>
  <si>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</si>
  <si>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</si>
  <si>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</si>
  <si>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</si>
  <si>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</si>
  <si>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</si>
  <si>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</si>
  <si>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</si>
  <si>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</si>
  <si>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</si>
  <si>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</si>
  <si>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</si>
  <si>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</si>
  <si>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</si>
  <si>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</si>
  <si>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</si>
  <si>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</si>
  <si>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</si>
  <si>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</si>
  <si>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</si>
  <si>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</si>
  <si>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</si>
  <si>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</si>
  <si>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</si>
  <si>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</si>
  <si>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</si>
  <si>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</si>
  <si>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</si>
  <si>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</si>
  <si>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</si>
  <si>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</si>
  <si>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</si>
  <si>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</si>
  <si>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</si>
  <si>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</si>
  <si>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</si>
  <si>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</si>
  <si>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</si>
  <si>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</si>
  <si>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</si>
  <si>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</si>
  <si>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</si>
  <si>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</si>
  <si>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</si>
  <si>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</si>
  <si>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</si>
  <si>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</si>
  <si>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</si>
  <si>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</si>
  <si>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</si>
  <si>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</si>
  <si>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</si>
  <si>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</si>
  <si>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</si>
  <si>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</si>
  <si>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</si>
  <si>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</si>
  <si>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</si>
  <si>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</si>
  <si>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</si>
  <si>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</si>
  <si>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</si>
  <si>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</si>
  <si>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</si>
  <si>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</si>
  <si>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</si>
  <si>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</si>
  <si>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</si>
  <si>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</si>
  <si>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</si>
  <si>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</si>
  <si>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</si>
  <si>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</si>
  <si>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</si>
  <si>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</si>
  <si>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</si>
  <si>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</si>
  <si>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</si>
  <si>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</si>
  <si>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</si>
  <si>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</si>
  <si>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</si>
  <si>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</si>
  <si>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</si>
  <si>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</si>
  <si>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</si>
  <si>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</si>
  <si>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</si>
  <si>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</si>
  <si>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</si>
  <si>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</si>
  <si>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</si>
  <si>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</si>
  <si>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</si>
  <si>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</si>
  <si>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</si>
  <si>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</si>
  <si>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</si>
  <si>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</si>
  <si>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</si>
  <si>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</si>
  <si>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</si>
  <si>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</si>
  <si>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</si>
  <si>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</si>
  <si>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</si>
  <si>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</si>
  <si>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</si>
  <si>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</si>
  <si>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</si>
  <si>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</si>
  <si>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</si>
  <si>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</si>
  <si>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</si>
  <si>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</si>
  <si>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</si>
  <si>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</si>
  <si>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</si>
  <si>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</si>
  <si>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</si>
  <si>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</si>
  <si>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</si>
  <si>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</si>
  <si>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</si>
  <si>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</si>
  <si>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</si>
  <si>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</si>
  <si>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</si>
  <si>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</si>
  <si>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</si>
  <si>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</si>
  <si>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</si>
  <si>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</si>
  <si>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</si>
  <si>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</si>
  <si>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</si>
  <si>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</si>
  <si>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</si>
  <si>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</si>
  <si>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</si>
  <si>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</si>
  <si>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</si>
  <si>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</si>
  <si>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</si>
  <si>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</si>
  <si>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</si>
  <si>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</si>
  <si>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</si>
  <si>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</si>
  <si>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</si>
  <si>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</si>
  <si>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</si>
  <si>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</si>
  <si>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</si>
  <si>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</si>
  <si>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</si>
  <si>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</si>
  <si>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</si>
  <si>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</si>
  <si>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</si>
  <si>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</si>
  <si>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</si>
  <si>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</si>
  <si>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</si>
  <si>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</si>
  <si>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</si>
  <si>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</si>
  <si>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</si>
  <si>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</si>
  <si>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</si>
  <si>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</si>
  <si>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</si>
  <si>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</si>
  <si>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</si>
  <si>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</si>
  <si>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</si>
  <si>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</si>
  <si>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</si>
  <si>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</si>
  <si>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</si>
  <si>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</si>
  <si>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</si>
  <si>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</si>
  <si>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</si>
  <si>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</si>
  <si>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</si>
  <si>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</si>
  <si>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</si>
  <si>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</si>
  <si>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</si>
  <si>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</si>
  <si>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</si>
  <si>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</si>
  <si>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</si>
  <si>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</si>
  <si>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</si>
  <si>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</si>
  <si>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</si>
  <si>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</si>
  <si>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</si>
  <si>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</si>
  <si>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</si>
  <si>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</si>
  <si>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</si>
  <si>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</si>
  <si>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</si>
  <si>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</si>
  <si>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</si>
  <si>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</si>
  <si>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</si>
  <si>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</si>
  <si>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</si>
  <si>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</si>
  <si>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</si>
  <si>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</si>
  <si>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</si>
  <si>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</si>
  <si>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</si>
  <si>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</si>
  <si>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</si>
  <si>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</si>
  <si>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</si>
  <si>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</si>
  <si>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</si>
  <si>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</si>
  <si>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</si>
  <si>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</si>
  <si>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</si>
  <si>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</si>
  <si>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</si>
  <si>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</si>
  <si>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</si>
  <si>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</si>
  <si>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</si>
  <si>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</si>
  <si>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</si>
  <si>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</si>
  <si>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</si>
  <si>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</si>
  <si>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</si>
  <si>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</si>
  <si>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</si>
  <si>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</si>
  <si>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</si>
  <si>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</si>
  <si>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</si>
  <si>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</si>
  <si>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</si>
  <si>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</si>
  <si>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</si>
  <si>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</si>
  <si>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</si>
  <si>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</si>
  <si>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</si>
  <si>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</si>
  <si>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</si>
  <si>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</si>
  <si>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</si>
  <si>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</si>
  <si>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</si>
  <si>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</si>
  <si>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</si>
  <si>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</si>
  <si>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</si>
  <si>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</si>
  <si>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</si>
  <si>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</si>
  <si>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</si>
  <si>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</si>
  <si>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</si>
  <si>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</si>
  <si>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</si>
  <si>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</si>
  <si>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</si>
  <si>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</si>
  <si>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</si>
  <si>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</si>
  <si>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</si>
  <si>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</si>
  <si>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</si>
  <si>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</si>
  <si>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</si>
  <si>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</si>
  <si>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</si>
  <si>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</si>
  <si>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</si>
  <si>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</si>
  <si>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</si>
  <si>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</si>
  <si>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</si>
  <si>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</si>
  <si>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</si>
  <si>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</si>
  <si>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</si>
  <si>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</si>
  <si>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</si>
  <si>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</si>
  <si>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</si>
  <si>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</si>
  <si>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</si>
  <si>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</si>
  <si>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</si>
  <si>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</si>
  <si>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</si>
  <si>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</si>
  <si>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</si>
  <si>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</si>
  <si>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</si>
  <si>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</si>
  <si>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</si>
  <si>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</si>
  <si>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</si>
  <si>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</si>
  <si>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</si>
  <si>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</si>
  <si>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</si>
  <si>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</si>
  <si>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</si>
  <si>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</si>
  <si>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</si>
  <si>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</si>
  <si>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</si>
  <si>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</si>
  <si>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</si>
  <si>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</si>
  <si>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</si>
  <si>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</si>
  <si>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</si>
  <si>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</si>
  <si>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</si>
  <si>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</si>
  <si>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</si>
  <si>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</si>
  <si>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</si>
  <si>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</si>
  <si>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</si>
  <si>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</si>
  <si>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</si>
  <si>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</si>
  <si>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</si>
  <si>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</si>
  <si>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</si>
  <si>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</si>
  <si>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</si>
  <si>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</si>
  <si>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</si>
  <si>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</si>
  <si>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</si>
  <si>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</si>
  <si>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</si>
  <si>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</si>
  <si>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</si>
  <si>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</si>
  <si>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</si>
  <si>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</si>
  <si>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</si>
  <si>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</si>
  <si>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</si>
  <si>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</si>
  <si>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</si>
  <si>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</si>
  <si>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</si>
  <si>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</si>
  <si>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</si>
  <si>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</si>
  <si>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</si>
  <si>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</si>
  <si>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</si>
  <si>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</si>
  <si>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</si>
  <si>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</si>
  <si>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</si>
  <si>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</si>
  <si>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</si>
  <si>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</si>
  <si>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</si>
  <si>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</si>
  <si>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</si>
  <si>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</si>
  <si>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</si>
  <si>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</si>
  <si>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</si>
  <si>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</si>
  <si>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</si>
  <si>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</si>
  <si>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</si>
  <si>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</si>
  <si>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</si>
  <si>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</si>
  <si>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</si>
  <si>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</si>
  <si>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</si>
  <si>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</si>
  <si>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</si>
  <si>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</si>
  <si>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</si>
  <si>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</si>
  <si>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</si>
  <si>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</si>
  <si>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</si>
  <si>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</si>
  <si>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</si>
  <si>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</si>
  <si>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</si>
  <si>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</si>
  <si>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</si>
  <si>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</si>
  <si>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</si>
  <si>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</si>
  <si>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</si>
  <si>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</si>
  <si>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</si>
  <si>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</si>
  <si>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</si>
  <si>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</si>
  <si>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</si>
  <si>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</si>
  <si>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</si>
  <si>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</si>
  <si>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</si>
  <si>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</si>
  <si>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</si>
  <si>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</si>
  <si>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</si>
  <si>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</si>
  <si>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</si>
  <si>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</si>
  <si>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</si>
  <si>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</si>
  <si>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</si>
  <si>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</si>
  <si>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</si>
  <si>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</si>
  <si>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</si>
  <si>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</si>
  <si>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</si>
  <si>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</si>
  <si>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</si>
  <si>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</si>
  <si>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</si>
  <si>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</si>
  <si>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</si>
  <si>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</si>
  <si>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</si>
  <si>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</si>
  <si>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</si>
  <si>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</si>
  <si>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</si>
  <si>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</si>
  <si>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</si>
  <si>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</si>
  <si>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</si>
  <si>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</si>
  <si>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</si>
  <si>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</si>
  <si>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</si>
  <si>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</si>
  <si>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</si>
  <si>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</si>
  <si>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</si>
  <si>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</si>
  <si>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</si>
  <si>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</si>
  <si>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</si>
  <si>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</si>
  <si>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</si>
  <si>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</si>
  <si>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</si>
  <si>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</si>
  <si>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</si>
  <si>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</si>
  <si>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</si>
  <si>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</si>
  <si>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</si>
  <si>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</si>
  <si>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</si>
  <si>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</si>
  <si>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</si>
  <si>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</si>
  <si>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</si>
  <si>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</si>
  <si>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</si>
  <si>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</si>
  <si>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</si>
  <si>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</si>
  <si>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</si>
  <si>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</si>
  <si>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</si>
  <si>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</si>
  <si>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</si>
  <si>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</si>
  <si>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</si>
  <si>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</si>
  <si>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</si>
  <si>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</si>
  <si>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</si>
  <si>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</si>
  <si>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</si>
  <si>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</si>
  <si>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</si>
  <si>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</si>
  <si>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</si>
  <si>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</si>
  <si>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</si>
  <si>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</si>
  <si>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</si>
  <si>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</si>
  <si>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</si>
  <si>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</si>
  <si>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</si>
  <si>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</si>
  <si>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</si>
  <si>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</si>
  <si>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</si>
  <si>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</si>
  <si>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</si>
  <si>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</si>
  <si>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</si>
  <si>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</si>
  <si>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</si>
  <si>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</si>
  <si>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</si>
  <si>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</si>
  <si>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</si>
  <si>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</si>
  <si>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</si>
  <si>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</si>
  <si>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</si>
  <si>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</si>
  <si>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</si>
  <si>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</si>
  <si>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</si>
  <si>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</si>
  <si>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</si>
  <si>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</si>
  <si>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</si>
  <si>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</si>
  <si>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</si>
  <si>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</si>
  <si>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</si>
  <si>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</si>
  <si>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</si>
  <si>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</si>
  <si>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</si>
  <si>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</si>
  <si>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</si>
  <si>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</si>
  <si>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</si>
  <si>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</si>
  <si>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</si>
  <si>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</si>
  <si>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</si>
  <si>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</si>
  <si>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</si>
  <si>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</si>
  <si>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</si>
  <si>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</si>
  <si>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</si>
  <si>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</si>
  <si>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</si>
  <si>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</si>
  <si>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</si>
  <si>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</si>
  <si>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</si>
  <si>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</si>
  <si>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</si>
  <si>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</si>
  <si>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</si>
  <si>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</si>
  <si>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</si>
  <si>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</si>
  <si>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</si>
  <si>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</si>
  <si>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</si>
  <si>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</si>
  <si>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</si>
  <si>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</si>
  <si>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</si>
  <si>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</si>
  <si>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</si>
  <si>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</si>
  <si>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</si>
  <si>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</si>
  <si>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</si>
  <si>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</si>
  <si>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</si>
  <si>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</si>
  <si>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</si>
  <si>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</si>
  <si>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</si>
  <si>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</si>
  <si>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</si>
  <si>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</si>
  <si>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</si>
  <si>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</si>
  <si>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</si>
  <si>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</si>
  <si>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</si>
  <si>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</si>
  <si>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</si>
  <si>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</si>
  <si>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</si>
  <si>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</si>
  <si>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</si>
  <si>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</si>
  <si>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</si>
  <si>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</si>
  <si>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</si>
  <si>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</si>
  <si>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</si>
  <si>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</si>
  <si>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</si>
  <si>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</si>
  <si>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</si>
  <si>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</si>
  <si>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</si>
  <si>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</si>
  <si>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</si>
  <si>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</si>
  <si>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</si>
  <si>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</si>
  <si>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</si>
  <si>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</si>
  <si>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</si>
  <si>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</si>
  <si>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</si>
  <si>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</si>
  <si>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</si>
  <si>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</si>
  <si>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</si>
  <si>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</si>
  <si>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</si>
  <si>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</si>
  <si>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</si>
  <si>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</si>
  <si>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</si>
  <si>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</si>
  <si>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</si>
  <si>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</si>
  <si>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</si>
  <si>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</si>
  <si>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</si>
  <si>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</si>
  <si>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</si>
  <si>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</si>
  <si>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</si>
  <si>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</si>
  <si>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</si>
  <si>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</si>
  <si>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</si>
  <si>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</si>
  <si>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</si>
  <si>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</si>
  <si>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</si>
  <si>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</si>
  <si>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</si>
  <si>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</si>
  <si>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</si>
  <si>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</si>
  <si>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</si>
  <si>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</si>
  <si>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</si>
  <si>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</si>
  <si>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</si>
  <si>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</si>
  <si>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</si>
  <si>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</si>
  <si>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</si>
  <si>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</si>
  <si>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</si>
  <si>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</si>
  <si>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</si>
  <si>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</si>
  <si>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</si>
  <si>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</si>
  <si>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</si>
  <si>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</si>
  <si>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</si>
  <si>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</si>
  <si>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</si>
  <si>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</si>
  <si>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</si>
  <si>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</si>
  <si>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</si>
  <si>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</si>
  <si>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</si>
  <si>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</si>
  <si>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</si>
  <si>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</si>
  <si>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</si>
  <si>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</si>
  <si>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</si>
  <si>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</si>
  <si>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</si>
  <si>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</si>
  <si>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</si>
  <si>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</si>
  <si>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</si>
  <si>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</si>
  <si>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</si>
  <si>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</si>
  <si>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</si>
  <si>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</si>
  <si>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</si>
  <si>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</si>
  <si>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</si>
  <si>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</si>
  <si>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</si>
  <si>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</si>
  <si>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</si>
  <si>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</si>
  <si>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</si>
  <si>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</si>
  <si>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</si>
  <si>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</si>
  <si>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</si>
  <si>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</si>
  <si>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</si>
  <si>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</si>
  <si>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</si>
  <si>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</si>
  <si>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</si>
  <si>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</si>
  <si>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</si>
  <si>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</si>
  <si>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</si>
  <si>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</si>
  <si>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</si>
  <si>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</si>
  <si>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</si>
  <si>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</si>
  <si>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</si>
  <si>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</si>
  <si>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</si>
  <si>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</si>
  <si>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</si>
  <si>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</si>
  <si>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</si>
  <si>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</si>
  <si>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</si>
  <si>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</si>
  <si>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</si>
  <si>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</si>
  <si>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</si>
  <si>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</si>
  <si>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</si>
  <si>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</si>
  <si>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</si>
  <si>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</si>
  <si>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</si>
  <si>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</si>
  <si>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</si>
  <si>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</si>
  <si>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</si>
  <si>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</si>
  <si>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</si>
  <si>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</si>
  <si>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</si>
  <si>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</si>
  <si>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</si>
  <si>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</si>
  <si>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</si>
  <si>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</si>
  <si>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</si>
  <si>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</si>
  <si>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</si>
  <si>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</si>
  <si>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</si>
  <si>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</si>
  <si>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</si>
  <si>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</si>
  <si>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</si>
  <si>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</si>
  <si>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</si>
  <si>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</si>
  <si>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</si>
  <si>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</si>
  <si>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</si>
  <si>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</si>
  <si>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</si>
  <si>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</si>
  <si>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</si>
  <si>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</si>
  <si>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</si>
  <si>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</si>
  <si>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</si>
  <si>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</si>
  <si>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</si>
  <si>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</si>
  <si>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</si>
  <si>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</si>
  <si>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</si>
  <si>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</si>
  <si>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</si>
  <si>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</si>
  <si>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</si>
  <si>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</si>
  <si>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</si>
  <si>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</si>
  <si>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</si>
  <si>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</si>
  <si>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</si>
  <si>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</si>
  <si>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</si>
  <si>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</si>
  <si>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</si>
  <si>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</si>
  <si>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</si>
  <si>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</si>
  <si>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</si>
  <si>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</si>
  <si>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</si>
  <si>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</si>
  <si>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</si>
  <si>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</si>
  <si>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</si>
  <si>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</si>
  <si>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</si>
  <si>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</si>
  <si>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</si>
  <si>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</si>
  <si>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</si>
  <si>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</si>
  <si>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</si>
  <si>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</si>
  <si>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</si>
  <si>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</si>
  <si>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</si>
  <si>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</si>
  <si>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</si>
  <si>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</si>
  <si>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</si>
  <si>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</si>
  <si>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</si>
  <si>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</si>
  <si>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</si>
  <si>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</si>
  <si>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</si>
  <si>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</si>
  <si>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</si>
  <si>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</si>
  <si>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</si>
  <si>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</si>
  <si>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</si>
  <si>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</si>
  <si>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</si>
  <si>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</si>
  <si>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</si>
  <si>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</si>
  <si>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</si>
  <si>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</si>
  <si>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</si>
  <si>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</si>
  <si>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</si>
  <si>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</si>
  <si>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</si>
  <si>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</si>
  <si>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</si>
  <si>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</si>
  <si>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</si>
  <si>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</si>
  <si>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</si>
  <si>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</si>
  <si>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</si>
  <si>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</si>
  <si>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</si>
  <si>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</si>
  <si>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</si>
  <si>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</si>
  <si>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</si>
  <si>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</si>
  <si>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</si>
  <si>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</si>
  <si>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</si>
  <si>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</si>
  <si>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</si>
  <si>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</si>
  <si>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</si>
  <si>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</si>
  <si>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</si>
  <si>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</si>
  <si>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</si>
  <si>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</si>
  <si>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</si>
  <si>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</si>
  <si>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</si>
  <si>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</si>
  <si>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</si>
  <si>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</si>
  <si>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</si>
  <si>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</si>
  <si>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</si>
  <si>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</si>
  <si>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</si>
  <si>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</si>
  <si>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</si>
  <si>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</si>
  <si>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</si>
  <si>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</si>
  <si>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</si>
  <si>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</si>
  <si>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</si>
  <si>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</si>
  <si>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</si>
  <si>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</si>
  <si>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</si>
  <si>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</si>
  <si>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</si>
  <si>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</si>
  <si>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</si>
  <si>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</si>
  <si>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</si>
  <si>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</si>
  <si>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</si>
  <si>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</si>
  <si>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</si>
  <si>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</si>
  <si>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</si>
  <si>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</si>
  <si>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</si>
  <si>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</si>
  <si>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</si>
  <si>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</si>
  <si>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</si>
  <si>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</si>
  <si>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</si>
  <si>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</si>
  <si>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</si>
  <si>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</si>
  <si>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</si>
  <si>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</si>
  <si>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</si>
  <si>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</si>
  <si>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</si>
  <si>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</si>
  <si>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</si>
  <si>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</si>
  <si>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</si>
  <si>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</si>
  <si>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</si>
  <si>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</si>
  <si>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</si>
  <si>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</si>
  <si>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</si>
  <si>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</si>
  <si>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</si>
  <si>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</si>
  <si>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</si>
  <si>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</si>
  <si>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</si>
  <si>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</si>
  <si>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</si>
  <si>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</si>
  <si>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</si>
  <si>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</si>
  <si>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</si>
  <si>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</si>
  <si>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</si>
  <si>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</si>
  <si>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</si>
  <si>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</si>
  <si>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</si>
  <si>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</si>
  <si>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</si>
  <si>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</si>
  <si>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</si>
  <si>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</si>
  <si>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</si>
  <si>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</si>
  <si>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</si>
  <si>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</si>
  <si>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</si>
  <si>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</si>
  <si>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</si>
  <si>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</si>
  <si>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</si>
  <si>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</si>
  <si>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</si>
  <si>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</si>
  <si>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</si>
  <si>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</si>
  <si>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</si>
  <si>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</si>
  <si>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</si>
  <si>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</si>
  <si>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</si>
  <si>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</si>
  <si>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</si>
  <si>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</si>
  <si>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</si>
  <si>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</si>
  <si>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</si>
  <si>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</si>
  <si>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</si>
  <si>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</si>
  <si>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</si>
  <si>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</si>
  <si>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</si>
  <si>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</si>
  <si>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</si>
  <si>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</si>
  <si>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</si>
  <si>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</si>
  <si>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</si>
  <si>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</si>
  <si>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</si>
  <si>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</si>
  <si>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</si>
  <si>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</si>
  <si>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</si>
  <si>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</si>
  <si>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</si>
  <si>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</si>
  <si>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</si>
  <si>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</si>
  <si>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</si>
  <si>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</si>
  <si>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</si>
  <si>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</si>
  <si>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</si>
  <si>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</si>
  <si>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</si>
  <si>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</si>
  <si>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</si>
  <si>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</si>
  <si>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</si>
  <si>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</si>
  <si>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</si>
  <si>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</si>
  <si>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</si>
  <si>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</si>
  <si>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</si>
  <si>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</si>
  <si>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</si>
  <si>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</si>
  <si>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</si>
  <si>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</si>
  <si>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</si>
  <si>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</si>
  <si>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</si>
  <si>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</si>
  <si>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</si>
  <si>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</si>
  <si>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</si>
  <si>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</si>
  <si>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</si>
  <si>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</si>
  <si>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</si>
  <si>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</si>
  <si>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</si>
  <si>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</si>
  <si>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</si>
  <si>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</si>
  <si>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</si>
  <si>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</si>
  <si>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</si>
  <si>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</si>
  <si>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</si>
  <si>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</si>
  <si>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</si>
  <si>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</si>
  <si>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</si>
  <si>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</si>
  <si>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</si>
  <si>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</si>
  <si>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</si>
  <si>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</si>
  <si>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</si>
  <si>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</si>
  <si>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</si>
  <si>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</si>
  <si>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</si>
  <si>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</si>
  <si>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</si>
  <si>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</si>
  <si>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</si>
  <si>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</si>
  <si>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</si>
  <si>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</si>
  <si>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</si>
  <si>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</si>
  <si>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</si>
  <si>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</si>
  <si>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</si>
  <si>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</si>
  <si>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</si>
  <si>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</si>
  <si>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</si>
  <si>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</si>
  <si>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</si>
  <si>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</si>
  <si>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</si>
  <si>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</si>
  <si>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</si>
  <si>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</si>
  <si>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</si>
  <si>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</si>
  <si>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</si>
  <si>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</si>
  <si>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</si>
  <si>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</si>
  <si>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</si>
  <si>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</si>
  <si>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</si>
  <si>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</si>
  <si>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</si>
  <si>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</si>
  <si>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</si>
  <si>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</si>
  <si>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</si>
  <si>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</si>
  <si>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</si>
  <si>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</si>
  <si>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</si>
  <si>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</si>
  <si>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</si>
  <si>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</si>
  <si>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</si>
  <si>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</si>
  <si>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</si>
  <si>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</si>
  <si>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</si>
  <si>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</si>
  <si>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</si>
  <si>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</si>
  <si>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</si>
  <si>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</si>
  <si>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</si>
  <si>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</si>
  <si>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</si>
  <si>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</si>
  <si>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</si>
  <si>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</si>
  <si>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</si>
  <si>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</si>
  <si>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</si>
  <si>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</si>
  <si>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</si>
  <si>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</si>
  <si>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</si>
  <si>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</si>
  <si>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</si>
  <si>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</si>
  <si>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</si>
  <si>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</si>
  <si>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</si>
  <si>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</si>
  <si>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</si>
  <si>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</si>
  <si>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</si>
  <si>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</si>
  <si>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</si>
  <si>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</si>
  <si>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</si>
  <si>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</si>
  <si>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</si>
  <si>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</si>
  <si>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</si>
  <si>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</si>
  <si>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</si>
  <si>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</si>
  <si>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</si>
  <si>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</si>
  <si>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</si>
  <si>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</si>
  <si>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</si>
  <si>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</si>
  <si>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</si>
  <si>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</si>
  <si>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</si>
  <si>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</si>
  <si>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</si>
  <si>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</si>
  <si>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</si>
  <si>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</si>
  <si>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</si>
  <si>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</si>
  <si>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</si>
  <si>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</si>
  <si>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</si>
  <si>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</si>
  <si>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</si>
  <si>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</si>
  <si>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</si>
  <si>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</si>
  <si>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</si>
  <si>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</si>
  <si>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</si>
  <si>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</si>
  <si>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</si>
  <si>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</si>
  <si>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</si>
  <si>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</si>
  <si>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</si>
  <si>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</si>
  <si>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</si>
  <si>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</si>
  <si>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</si>
  <si>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</si>
  <si>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</si>
  <si>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</si>
  <si>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</si>
  <si>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</si>
  <si>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</si>
  <si>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</si>
  <si>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</si>
  <si>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</si>
  <si>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</si>
  <si>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</si>
  <si>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</si>
  <si>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</si>
  <si>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</si>
  <si>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</si>
  <si>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</si>
  <si>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</si>
  <si>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</si>
  <si>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</si>
  <si>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</si>
  <si>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</si>
  <si>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</si>
  <si>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</si>
  <si>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</si>
  <si>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</si>
  <si>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</si>
  <si>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</si>
  <si>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</si>
  <si>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</si>
  <si>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</si>
  <si>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</si>
  <si>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</si>
  <si>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</si>
  <si>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</si>
  <si>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</si>
  <si>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</si>
  <si>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</si>
  <si>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</si>
  <si>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</si>
  <si>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</si>
  <si>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</si>
  <si>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</si>
  <si>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</si>
  <si>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</si>
  <si>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</si>
  <si>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</si>
  <si>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</si>
  <si>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</si>
  <si>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</si>
  <si>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</si>
  <si>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</si>
  <si>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</si>
  <si>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</si>
  <si>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</si>
  <si>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</si>
  <si>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</si>
  <si>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</si>
  <si>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</si>
  <si>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</si>
  <si>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</si>
  <si>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</si>
  <si>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</si>
  <si>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</si>
  <si>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</si>
  <si>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</si>
  <si>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</si>
  <si>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</si>
  <si>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</si>
  <si>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</si>
  <si>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</si>
  <si>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</si>
  <si>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</si>
  <si>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</si>
  <si>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</si>
  <si>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</si>
  <si>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</si>
  <si>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</si>
  <si>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</si>
  <si>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</si>
  <si>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</si>
  <si>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</si>
  <si>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</si>
  <si>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</si>
  <si>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</si>
  <si>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</si>
  <si>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</si>
  <si>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</si>
  <si>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</si>
  <si>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</si>
  <si>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</si>
  <si>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</si>
  <si>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</si>
  <si>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</si>
  <si>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</si>
  <si>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</si>
  <si>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</si>
  <si>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</si>
  <si>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</si>
  <si>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</si>
  <si>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</si>
  <si>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</si>
  <si>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</si>
  <si>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</si>
  <si>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</si>
  <si>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</si>
  <si>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</si>
  <si>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</si>
  <si>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</si>
  <si>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</si>
  <si>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</si>
  <si>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</si>
  <si>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</si>
  <si>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</si>
  <si>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</si>
  <si>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</si>
  <si>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</si>
  <si>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</si>
  <si>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</si>
  <si>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</si>
  <si>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</si>
  <si>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</si>
  <si>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</si>
  <si>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</si>
  <si>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</si>
  <si>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</si>
  <si>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</si>
  <si>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</si>
  <si>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</si>
  <si>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</si>
  <si>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</si>
  <si>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</si>
  <si>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</si>
  <si>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</si>
  <si>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</si>
  <si>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</si>
  <si>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</si>
  <si>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</si>
  <si>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</si>
  <si>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</si>
  <si>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</si>
  <si>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</si>
  <si>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</si>
  <si>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</si>
  <si>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</si>
  <si>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</si>
  <si>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</si>
  <si>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</si>
  <si>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</si>
  <si>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</si>
  <si>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</si>
  <si>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</si>
  <si>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</si>
  <si>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</si>
  <si>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</si>
  <si>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</si>
  <si>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</si>
  <si>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</si>
  <si>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</si>
  <si>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</si>
  <si>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</si>
  <si>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</si>
  <si>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</si>
  <si>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</si>
  <si>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</si>
  <si>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</si>
  <si>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</si>
  <si>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</si>
  <si>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</si>
  <si>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</si>
  <si>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</si>
  <si>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</si>
  <si>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</si>
  <si>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</si>
  <si>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</si>
  <si>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</si>
  <si>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</si>
  <si>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</si>
  <si>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</si>
  <si>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</si>
  <si>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</si>
  <si>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</si>
  <si>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</si>
  <si>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</si>
  <si>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</si>
  <si>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</si>
  <si>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</si>
  <si>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</si>
  <si>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</si>
  <si>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</si>
  <si>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</si>
  <si>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</si>
  <si>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</si>
  <si>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</si>
  <si>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</si>
  <si>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</si>
  <si>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</si>
  <si>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</si>
  <si>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</si>
  <si>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</si>
  <si>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</si>
  <si>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</si>
  <si>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</si>
  <si>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</si>
  <si>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</si>
  <si>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</si>
  <si>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</si>
  <si>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</si>
  <si>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</si>
  <si>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</si>
  <si>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</si>
  <si>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</si>
  <si>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</si>
  <si>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</si>
  <si>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</si>
  <si>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</si>
  <si>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</si>
  <si>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</si>
  <si>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</si>
  <si>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</si>
  <si>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</si>
  <si>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</si>
  <si>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</si>
  <si>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</si>
  <si>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</si>
  <si>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</si>
  <si>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</si>
  <si>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</si>
  <si>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</si>
  <si>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</si>
  <si>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</si>
  <si>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</si>
  <si>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</si>
  <si>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</si>
  <si>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</si>
  <si>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</si>
  <si>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</si>
  <si>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</si>
  <si>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</si>
  <si>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</si>
  <si>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</si>
  <si>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</si>
  <si>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</si>
  <si>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</si>
  <si>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</si>
  <si>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</si>
  <si>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</si>
  <si>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</si>
  <si>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</si>
  <si>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</si>
  <si>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</si>
  <si>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</si>
  <si>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</si>
  <si>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</si>
  <si>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</si>
  <si>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</si>
  <si>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</si>
  <si>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</si>
  <si>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</si>
  <si>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</si>
  <si>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</si>
  <si>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</si>
  <si>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</si>
  <si>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</si>
  <si>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</si>
  <si>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</si>
  <si>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</si>
  <si>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</si>
  <si>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</si>
  <si>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</si>
  <si>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</si>
  <si>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</si>
  <si>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</si>
  <si>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</si>
  <si>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</si>
  <si>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</si>
  <si>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</si>
  <si>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</si>
  <si>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</si>
  <si>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</si>
  <si>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</si>
  <si>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</si>
  <si>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</si>
  <si>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</si>
  <si>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</si>
  <si>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</si>
  <si>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</si>
  <si>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</si>
  <si>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</si>
  <si>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</si>
  <si>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</si>
  <si>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</si>
  <si>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</si>
  <si>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</si>
  <si>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</si>
  <si>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</si>
  <si>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</si>
  <si>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</si>
  <si>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</si>
  <si>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</si>
  <si>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</si>
  <si>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</si>
  <si>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</si>
  <si>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</si>
  <si>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</si>
  <si>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</si>
  <si>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</si>
  <si>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</si>
  <si>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</si>
  <si>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</si>
  <si>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</si>
  <si>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</si>
  <si>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</si>
  <si>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</si>
  <si>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</si>
  <si>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</si>
  <si>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</si>
  <si>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</si>
  <si>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</si>
  <si>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</si>
  <si>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</si>
  <si>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</si>
  <si>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</si>
  <si>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</si>
  <si>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</si>
  <si>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</si>
  <si>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</si>
  <si>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</si>
  <si>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</si>
  <si>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</si>
  <si>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</si>
  <si>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</si>
  <si>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</si>
  <si>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</si>
  <si>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</si>
  <si>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</si>
  <si>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</si>
  <si>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</si>
  <si>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</si>
  <si>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</si>
  <si>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</si>
  <si>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</si>
  <si>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</si>
  <si>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</si>
  <si>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</si>
  <si>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</si>
  <si>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</si>
  <si>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</si>
  <si>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</si>
  <si>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</si>
  <si>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</si>
  <si>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</si>
  <si>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</si>
  <si>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</si>
  <si>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</si>
  <si>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</si>
  <si>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</si>
  <si>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</si>
  <si>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</si>
  <si>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</si>
  <si>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</si>
  <si>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</si>
  <si>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</si>
  <si>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</si>
  <si>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</si>
  <si>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</si>
  <si>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</si>
  <si>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</si>
  <si>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</si>
  <si>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</si>
  <si>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</si>
  <si>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</si>
  <si>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</si>
  <si>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</si>
  <si>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</si>
  <si>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</si>
  <si>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</si>
  <si>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</si>
  <si>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</si>
  <si>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</si>
  <si>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</si>
  <si>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</si>
  <si>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</si>
  <si>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</si>
  <si>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</si>
  <si>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</si>
  <si>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</si>
  <si>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</si>
  <si>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</si>
  <si>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</si>
  <si>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</si>
  <si>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</si>
  <si>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</si>
  <si>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</si>
  <si>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</si>
  <si>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</si>
  <si>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</si>
  <si>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</si>
  <si>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</si>
  <si>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</si>
  <si>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</si>
  <si>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</si>
  <si>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</si>
  <si>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</si>
  <si>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</si>
  <si>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</si>
  <si>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</si>
  <si>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</si>
  <si>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</si>
  <si>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</si>
  <si>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</si>
  <si>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</si>
  <si>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</si>
  <si>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</si>
  <si>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</si>
  <si>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</si>
  <si>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</si>
  <si>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</si>
  <si>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</si>
  <si>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</si>
  <si>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</si>
  <si>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</si>
  <si>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</si>
  <si>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</si>
  <si>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</si>
  <si>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</si>
  <si>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</si>
  <si>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</si>
  <si>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</si>
  <si>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</si>
  <si>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</si>
  <si>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</si>
  <si>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</si>
  <si>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</si>
  <si>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</si>
  <si>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</si>
  <si>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</si>
  <si>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</si>
  <si>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</si>
  <si>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</si>
  <si>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</si>
  <si>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</si>
  <si>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</si>
  <si>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</si>
  <si>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</si>
  <si>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</si>
  <si>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</si>
  <si>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</si>
  <si>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</si>
  <si>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</si>
  <si>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</si>
  <si>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</si>
  <si>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</si>
  <si>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</si>
  <si>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</si>
  <si>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</si>
  <si>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</si>
  <si>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</si>
  <si>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</si>
  <si>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</si>
  <si>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</si>
  <si>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</si>
  <si>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</si>
  <si>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</si>
  <si>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</si>
  <si>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</si>
  <si>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</si>
  <si>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</si>
  <si>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</si>
  <si>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</si>
  <si>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</si>
  <si>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</si>
  <si>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</si>
  <si>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</si>
  <si>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</si>
  <si>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</si>
  <si>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</si>
  <si>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</si>
  <si>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</si>
  <si>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</si>
  <si>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</si>
  <si>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</si>
  <si>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</si>
  <si>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</si>
  <si>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</si>
  <si>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</si>
  <si>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</si>
  <si>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</si>
  <si>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</si>
  <si>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</si>
  <si>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</si>
  <si>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</si>
  <si>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</si>
  <si>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</si>
  <si>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</si>
  <si>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</si>
  <si>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</si>
  <si>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</si>
  <si>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</si>
  <si>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</si>
  <si>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</si>
  <si>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</si>
  <si>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</si>
  <si>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</si>
  <si>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</si>
  <si>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</si>
  <si>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</si>
  <si>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</si>
  <si>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</si>
  <si>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</si>
  <si>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</si>
  <si>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</si>
  <si>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</si>
  <si>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</si>
  <si>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</si>
  <si>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</si>
  <si>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</si>
  <si>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</si>
  <si>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</si>
  <si>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</si>
  <si>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</si>
  <si>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</si>
  <si>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</si>
  <si>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</si>
  <si>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</si>
  <si>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</si>
  <si>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</si>
  <si>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</si>
  <si>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</si>
  <si>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</si>
  <si>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</si>
  <si>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</si>
  <si>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</si>
  <si>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</si>
  <si>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</si>
  <si>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</si>
  <si>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</si>
  <si>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</si>
  <si>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</si>
  <si>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</si>
  <si>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</si>
  <si>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</si>
  <si>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</si>
  <si>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</si>
  <si>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</si>
  <si>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</si>
  <si>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</si>
  <si>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</si>
  <si>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</si>
  <si>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</si>
  <si>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</si>
  <si>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</si>
  <si>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</si>
  <si>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</si>
  <si>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</si>
  <si>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</si>
  <si>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</si>
  <si>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</si>
  <si>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</si>
  <si>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</si>
  <si>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</si>
  <si>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</si>
  <si>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</si>
  <si>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</si>
  <si>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</si>
  <si>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</si>
  <si>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</si>
  <si>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</si>
  <si>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</si>
  <si>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</si>
  <si>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</si>
  <si>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</si>
  <si>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</si>
  <si>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</si>
  <si>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</si>
  <si>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</si>
  <si>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</si>
  <si>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</si>
  <si>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</si>
  <si>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</si>
  <si>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</si>
  <si>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</si>
  <si>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</si>
  <si>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</si>
  <si>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</si>
  <si>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</si>
  <si>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</si>
  <si>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</si>
  <si>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</si>
  <si>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</si>
  <si>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</si>
  <si>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</si>
  <si>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</si>
  <si>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</si>
  <si>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</si>
  <si>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</si>
  <si>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</si>
  <si>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</si>
  <si>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</si>
  <si>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</si>
  <si>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</si>
  <si>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</si>
  <si>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</si>
  <si>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</si>
  <si>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</si>
  <si>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</si>
  <si>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</si>
  <si>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</si>
  <si>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</si>
  <si>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</si>
  <si>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</si>
  <si>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</si>
  <si>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</si>
  <si>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</si>
  <si>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</si>
  <si>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</si>
  <si>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</si>
  <si>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</si>
  <si>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</si>
  <si>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</si>
  <si>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</si>
  <si>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</si>
  <si>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</si>
  <si>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</si>
  <si>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</si>
  <si>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</si>
  <si>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</si>
  <si>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</si>
  <si>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</si>
  <si>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</si>
  <si>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</si>
  <si>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</si>
  <si>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</si>
  <si>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</si>
  <si>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</si>
  <si>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</si>
  <si>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</si>
  <si>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</si>
  <si>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</si>
  <si>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</si>
  <si>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</si>
  <si>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</si>
  <si>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</si>
  <si>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</si>
  <si>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</si>
  <si>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</si>
  <si>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</si>
  <si>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</si>
  <si>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</si>
  <si>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</si>
  <si>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</si>
  <si>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</si>
  <si>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</si>
  <si>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</si>
  <si>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</si>
  <si>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</si>
  <si>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</si>
  <si>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</si>
  <si>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</si>
  <si>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</si>
  <si>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</si>
  <si>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</si>
  <si>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</si>
  <si>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</si>
  <si>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</si>
  <si>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</si>
  <si>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</si>
  <si>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</si>
  <si>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</si>
  <si>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</si>
  <si>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</si>
  <si>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</si>
  <si>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</si>
  <si>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</si>
  <si>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</si>
  <si>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</si>
  <si>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</si>
  <si>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</si>
  <si>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</si>
  <si>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</si>
  <si>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</si>
  <si>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</si>
  <si>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</si>
  <si>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</si>
  <si>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</si>
  <si>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</si>
  <si>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</si>
  <si>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</si>
  <si>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</si>
  <si>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</si>
  <si>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</si>
  <si>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</si>
  <si>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</si>
  <si>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</si>
  <si>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</si>
  <si>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</si>
  <si>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</si>
  <si>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</si>
  <si>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</si>
  <si>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</si>
  <si>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</si>
  <si>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</si>
  <si>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</si>
  <si>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</si>
  <si>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</si>
  <si>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</si>
  <si>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</si>
  <si>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</si>
  <si>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</si>
  <si>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</si>
  <si>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</si>
  <si>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</si>
  <si>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</si>
  <si>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</si>
  <si>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</si>
  <si>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</si>
  <si>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</si>
  <si>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</si>
  <si>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</si>
  <si>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</si>
  <si>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</si>
  <si>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</si>
  <si>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</si>
  <si>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</si>
  <si>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</si>
  <si>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</si>
  <si>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</si>
  <si>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</si>
  <si>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</si>
  <si>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</si>
  <si>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</si>
  <si>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</si>
  <si>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</si>
  <si>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</si>
  <si>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</si>
  <si>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</si>
  <si>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</si>
  <si>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</si>
  <si>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</si>
  <si>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</si>
  <si>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</si>
  <si>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</si>
  <si>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</si>
  <si>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</si>
  <si>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</si>
  <si>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</si>
  <si>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</si>
  <si>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</si>
  <si>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</si>
  <si>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</si>
  <si>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</si>
  <si>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</si>
  <si>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</si>
  <si>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</si>
  <si>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</si>
  <si>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</si>
  <si>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</si>
  <si>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</si>
  <si>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</si>
  <si>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</si>
  <si>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</si>
  <si>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</si>
  <si>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</si>
  <si>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</si>
  <si>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</si>
  <si>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</si>
  <si>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</si>
  <si>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</si>
  <si>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</si>
  <si>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</si>
  <si>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</si>
  <si>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</si>
  <si>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</si>
  <si>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</si>
  <si>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</si>
  <si>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</si>
  <si>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</si>
  <si>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</si>
  <si>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</si>
  <si>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</si>
  <si>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</si>
  <si>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</si>
  <si>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</si>
  <si>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</si>
  <si>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</si>
  <si>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</si>
  <si>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</si>
  <si>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</si>
  <si>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</si>
  <si>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</si>
  <si>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</si>
  <si>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</si>
  <si>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</si>
  <si>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</si>
  <si>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</si>
  <si>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</si>
  <si>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</si>
  <si>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</si>
  <si>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</si>
  <si>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</si>
  <si>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</si>
  <si>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</si>
  <si>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</si>
  <si>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</si>
  <si>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</si>
  <si>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</si>
  <si>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</si>
  <si>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</si>
  <si>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</si>
  <si>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</si>
  <si>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</si>
  <si>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</si>
  <si>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</si>
  <si>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</si>
  <si>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</si>
  <si>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</si>
  <si>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</si>
  <si>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</si>
  <si>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</si>
  <si>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</si>
  <si>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</si>
  <si>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</si>
  <si>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</si>
  <si>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</si>
  <si>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</si>
  <si>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</si>
  <si>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</si>
  <si>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</si>
  <si>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</si>
  <si>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</si>
  <si>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</si>
  <si>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</si>
  <si>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</si>
  <si>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</si>
  <si>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</si>
  <si>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</si>
  <si>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</si>
  <si>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</si>
  <si>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</si>
  <si>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</si>
  <si>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</si>
  <si>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</si>
  <si>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</si>
  <si>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</si>
  <si>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</si>
  <si>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</si>
  <si>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</si>
  <si>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</si>
  <si>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</si>
  <si>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</si>
  <si>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</si>
  <si>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</si>
  <si>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</si>
  <si>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</si>
  <si>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</si>
  <si>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</si>
  <si>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</si>
  <si>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</si>
  <si>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</si>
  <si>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</si>
  <si>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</si>
  <si>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</si>
  <si>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</si>
  <si>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</si>
  <si>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</si>
  <si>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</si>
  <si>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</si>
  <si>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</si>
  <si>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</si>
  <si>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</si>
  <si>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</si>
  <si>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</si>
  <si>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</si>
  <si>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</si>
  <si>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</si>
  <si>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</si>
  <si>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</si>
  <si>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</si>
  <si>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</si>
  <si>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</si>
  <si>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</si>
  <si>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</si>
  <si>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</si>
  <si>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</si>
  <si>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</si>
  <si>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</si>
  <si>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</si>
  <si>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</si>
  <si>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</si>
  <si>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</si>
  <si>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</si>
  <si>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</si>
  <si>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</si>
  <si>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</si>
  <si>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</si>
  <si>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</si>
  <si>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</si>
  <si>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</si>
  <si>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</si>
  <si>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</si>
  <si>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</si>
  <si>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</si>
  <si>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</si>
  <si>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</si>
  <si>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</si>
  <si>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</si>
  <si>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</si>
  <si>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</si>
  <si>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</si>
  <si>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</si>
  <si>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</si>
  <si>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</si>
  <si>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</si>
  <si>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</si>
  <si>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</si>
  <si>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</si>
  <si>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</si>
  <si>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</si>
  <si>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</si>
  <si>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</si>
  <si>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</si>
  <si>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</si>
  <si>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</si>
  <si>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</si>
  <si>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</si>
  <si>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</si>
  <si>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</si>
  <si>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</si>
  <si>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</si>
  <si>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</si>
  <si>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</si>
  <si>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</si>
  <si>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</si>
  <si>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</si>
  <si>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</si>
  <si>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</si>
  <si>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</si>
  <si>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</si>
  <si>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Amaia FONTAN (Autre) - Marie FRANCOIS (Technicienne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</si>
  <si>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</si>
  <si>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</si>
  <si>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</si>
  <si>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</si>
  <si>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05137200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</si>
  <si>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</si>
  <si>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</si>
  <si>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</si>
  <si>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THORE</t>
  </si>
  <si>
    <t xml:space="preserve">NOM_PRELEV_DETERM</t>
  </si>
  <si>
    <t xml:space="preserve">AQUABIO</t>
  </si>
  <si>
    <t xml:space="preserve">LB_STATION</t>
  </si>
  <si>
    <t xml:space="preserve">LE THORE A LA RICHARDE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</si>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</sst>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650842</v>
      </c>
      <c r="G10" s="25"/>
      <c r="H10" s="25"/>
    </row>
    <row r="11" customFormat="false" ht="15" hidden="false" customHeight="false" outlineLevel="0" collapsed="false">
      <c r="A11" s="26" t="s">
        <v>5185</v>
      </c>
      <c r="B11" s="30" t="n">
        <v>44784</v>
      </c>
      <c r="D11" s="26" t="s">
        <v>5186</v>
      </c>
      <c r="E11" s="29" t="n">
        <v>6266824</v>
      </c>
      <c r="G11" s="25"/>
      <c r="H11" s="25"/>
    </row>
    <row r="12" customFormat="false" ht="15" hidden="false" customHeight="false" outlineLevel="0" collapsed="false">
      <c r="A12" s="26" t="s">
        <v>5187</v>
      </c>
      <c r="B12" s="29" t="s">
        <v>5188</v>
      </c>
      <c r="D12" s="26" t="s">
        <v>5189</v>
      </c>
      <c r="E12" s="29" t="n">
        <v>650740</v>
      </c>
      <c r="G12" s="25"/>
      <c r="H12" s="25"/>
    </row>
    <row r="13" customFormat="false" ht="17.25" hidden="false" customHeight="true" outlineLevel="0" collapsed="false">
      <c r="A13" s="12"/>
      <c r="B13" s="31"/>
      <c r="D13" s="26" t="s">
        <v>5190</v>
      </c>
      <c r="E13" s="29" t="n">
        <v>6266824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650842</v>
      </c>
    </row>
    <row r="18" customFormat="false" ht="15" hidden="false" customHeight="false" outlineLevel="0" collapsed="false">
      <c r="A18" s="36"/>
      <c r="B18" s="37" t="s">
        <v>5198</v>
      </c>
      <c r="C18" s="38" t="n">
        <f aca="false">E11</f>
        <v>6266824</v>
      </c>
    </row>
    <row r="19" customFormat="false" ht="15" hidden="false" customHeight="false" outlineLevel="0" collapsed="false">
      <c r="A19" s="33" t="s">
        <v>5199</v>
      </c>
      <c r="B19" s="39" t="n">
        <v>217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19</v>
      </c>
      <c r="D35" s="52" t="s">
        <v>5217</v>
      </c>
      <c r="E35" s="53" t="n">
        <v>81</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13</v>
      </c>
      <c r="C37" s="50"/>
      <c r="D37" s="55" t="s">
        <v>5221</v>
      </c>
      <c r="E37" s="34" t="n">
        <v>14</v>
      </c>
    </row>
    <row r="38" s="56" customFormat="true" ht="15" hidden="false" customHeight="true" outlineLevel="0" collapsed="false">
      <c r="A38" s="54" t="s">
        <v>5222</v>
      </c>
      <c r="B38" s="34" t="n">
        <v>9.1</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4</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1</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4</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2</v>
      </c>
    </row>
    <row r="66" s="17" customFormat="true" ht="15" hidden="false" customHeight="false" outlineLevel="0" collapsed="false">
      <c r="A66" s="33" t="s">
        <v>5246</v>
      </c>
      <c r="B66" s="62" t="n">
        <v>2</v>
      </c>
      <c r="C66" s="50"/>
      <c r="D66" s="26" t="s">
        <v>5246</v>
      </c>
      <c r="E66" s="62" t="n">
        <v>5</v>
      </c>
    </row>
    <row r="67" s="17" customFormat="true" ht="15" hidden="false" customHeight="false" outlineLevel="0" collapsed="false">
      <c r="A67" s="33" t="s">
        <v>5247</v>
      </c>
      <c r="B67" s="62" t="n">
        <v>3</v>
      </c>
      <c r="C67" s="50"/>
      <c r="D67" s="26" t="s">
        <v>5247</v>
      </c>
      <c r="E67" s="62" t="n">
        <v>0</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2</v>
      </c>
      <c r="C74" s="50"/>
      <c r="D74" s="26" t="s">
        <v>5252</v>
      </c>
      <c r="E74" s="62" t="n">
        <v>3</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5</v>
      </c>
      <c r="C84" s="50"/>
      <c r="D84" s="26" t="s">
        <v>5260</v>
      </c>
      <c r="E84" s="62" t="n">
        <v>0</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2801</v>
      </c>
      <c r="B97" s="79" t="str">
        <f aca="false">IF(A97="NEWCOD",IF(ISBLANK(G97),"renseigner le champ 'Nouveau taxon'",G97),VLOOKUP(A97,'Ref Taxo'!A:B,2,FALSE()))</f>
        <v>Lyngbya</v>
      </c>
      <c r="C97" s="80" t="n">
        <f aca="false">IF(A97="NEWCOD",IF(ISBLANK(H97),"NoCod",H97),VLOOKUP(A97,'Ref Taxo'!A:D,4,FALSE()))</f>
        <v>1107</v>
      </c>
      <c r="D97" s="81" t="n">
        <v>0</v>
      </c>
      <c r="E97" s="82" t="n">
        <v>0.00999999977648258</v>
      </c>
      <c r="F97" s="82" t="s">
        <v>5276</v>
      </c>
      <c r="G97" s="83"/>
      <c r="H97" s="84"/>
    </row>
    <row r="98" customFormat="false" ht="15" hidden="false" customHeight="false" outlineLevel="0" collapsed="false">
      <c r="A98" s="78" t="s">
        <v>3454</v>
      </c>
      <c r="B98" s="79" t="str">
        <f aca="false">IF(A98="NEWCOD",IF(ISBLANK(G98),"renseigner le champ 'Nouveau taxon'",G98),VLOOKUP(A98,'Ref Taxo'!A:B,2,FALSE()))</f>
        <v>Phormidium</v>
      </c>
      <c r="C98" s="80" t="n">
        <f aca="false">IF(A98="NEWCOD",IF(ISBLANK(H98),"NoCod",H98),VLOOKUP(A98,'Ref Taxo'!A:D,4,FALSE()))</f>
        <v>6414</v>
      </c>
      <c r="D98" s="81" t="n">
        <v>0</v>
      </c>
      <c r="E98" s="82" t="n">
        <v>0.00999999977648258</v>
      </c>
      <c r="F98" s="82" t="s">
        <v>5276</v>
      </c>
      <c r="G98" s="85"/>
      <c r="H98" s="86"/>
    </row>
    <row r="99" customFormat="false" ht="15" hidden="false" customHeight="false" outlineLevel="0" collapsed="false">
      <c r="A99" s="78" t="s">
        <v>3593</v>
      </c>
      <c r="B99" s="79" t="str">
        <f aca="false">IF(A99="NEWCOD",IF(ISBLANK(G99),"renseigner le champ 'Nouveau taxon'",G99),VLOOKUP(A99,'Ref Taxo'!A:B,2,FALSE()))</f>
        <v>Potentilla reptans</v>
      </c>
      <c r="C99" s="80" t="n">
        <f aca="false">IF(A99="NEWCOD",IF(ISBLANK(H99),"NoCod",H99),VLOOKUP(A99,'Ref Taxo'!A:D,4,FALSE()))</f>
        <v>29945</v>
      </c>
      <c r="D99" s="81" t="n">
        <v>0</v>
      </c>
      <c r="E99" s="82" t="n">
        <v>0.00999999977648258</v>
      </c>
      <c r="F99" s="82" t="s">
        <v>5276</v>
      </c>
      <c r="G99" s="85"/>
      <c r="H99" s="86"/>
    </row>
    <row r="100" customFormat="false" ht="15" hidden="false" customHeight="false" outlineLevel="0" collapsed="false">
      <c r="A100" s="78" t="s">
        <v>2667</v>
      </c>
      <c r="B100" s="79" t="str">
        <f aca="false">IF(A100="NEWCOD",IF(ISBLANK(G100),"renseigner le champ 'Nouveau taxon'",G100),VLOOKUP(A100,'Ref Taxo'!A:B,2,FALSE()))</f>
        <v>Leptodictyum riparium</v>
      </c>
      <c r="C100" s="80" t="n">
        <f aca="false">IF(A100="NEWCOD",IF(ISBLANK(H100),"NoCod",H100),VLOOKUP(A100,'Ref Taxo'!A:D,4,FALSE()))</f>
        <v>1244</v>
      </c>
      <c r="D100" s="81" t="n">
        <v>0.00999999977648258</v>
      </c>
      <c r="E100" s="82" t="n">
        <v>0.00999999977648258</v>
      </c>
      <c r="F100" s="82" t="s">
        <v>5276</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0.00999999977648258</v>
      </c>
      <c r="E101" s="82" t="n">
        <v>0.00999999977648258</v>
      </c>
      <c r="F101" s="82" t="s">
        <v>5276</v>
      </c>
      <c r="G101" s="85"/>
      <c r="H101" s="86"/>
    </row>
    <row r="102" customFormat="false" ht="15" hidden="false" customHeight="false" outlineLevel="0" collapsed="false">
      <c r="A102" s="78" t="s">
        <v>4707</v>
      </c>
      <c r="B102" s="79" t="str">
        <f aca="false">IF(A102="NEWCOD",IF(ISBLANK(G102),"renseigner le champ 'Nouveau taxon'",G102),VLOOKUP(A102,'Ref Taxo'!A:B,2,FALSE()))</f>
        <v>Sphaerotylus</v>
      </c>
      <c r="C102" s="80" t="n">
        <f aca="false">IF(A102="NEWCOD",IF(ISBLANK(H102),"NoCod",H102),VLOOKUP(A102,'Ref Taxo'!A:D,4,FALSE()))</f>
        <v>1093</v>
      </c>
      <c r="D102" s="81" t="n">
        <v>0.100000001490116</v>
      </c>
      <c r="E102" s="82" t="n">
        <v>0</v>
      </c>
      <c r="F102" s="82" t="s">
        <v>5276</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0.300000011920929</v>
      </c>
      <c r="E103" s="82" t="n">
        <v>3.29999995231628</v>
      </c>
      <c r="F103" s="82" t="s">
        <v>5276</v>
      </c>
      <c r="G103" s="85"/>
      <c r="H103" s="86"/>
    </row>
    <row r="104" customFormat="false" ht="1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2.09999990463257</v>
      </c>
      <c r="E104" s="82" t="n">
        <v>3.40000009536743</v>
      </c>
      <c r="F104" s="82" t="s">
        <v>5276</v>
      </c>
      <c r="G104" s="85"/>
      <c r="H104" s="86"/>
    </row>
    <row r="105" customFormat="false" ht="15" hidden="false" customHeight="false" outlineLevel="0" collapsed="false">
      <c r="A105" s="78" t="s">
        <v>2758</v>
      </c>
      <c r="B105" s="79" t="str">
        <f aca="false">IF(A105="NEWCOD",IF(ISBLANK(G105),"renseigner le champ 'Nouveau taxon'",G105),VLOOKUP(A105,'Ref Taxo'!A:B,2,FALSE()))</f>
        <v>Ludwigia grandiflora</v>
      </c>
      <c r="C105" s="80" t="n">
        <f aca="false">IF(A105="NEWCOD",IF(ISBLANK(H105),"NoCod",H105),VLOOKUP(A105,'Ref Taxo'!A:D,4,FALSE()))</f>
        <v>19845</v>
      </c>
      <c r="D105" s="81" t="n">
        <v>3.09999990463257</v>
      </c>
      <c r="E105" s="82" t="n">
        <v>5.19999980926514</v>
      </c>
      <c r="F105" s="82" t="s">
        <v>5276</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3.29999995231628</v>
      </c>
      <c r="E106" s="82" t="n">
        <v>2.20000004768372</v>
      </c>
      <c r="F106" s="82" t="s">
        <v>5276</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5276</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5276</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2022-12-19T15:53:55Z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