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<sst xmlns="http://schemas.openxmlformats.org/spreadsheetml/2006/main" count="6469" uniqueCount="5304">
  <si>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</si>
  <si>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</si>
  <si>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</si>
  <si>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</si>
  <si>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</si>
  <si>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</si>
  <si>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</si>
  <si>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</si>
  <si>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</si>
  <si>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</si>
  <si>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</si>
  <si>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</si>
  <si>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</si>
  <si>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</si>
  <si>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</si>
  <si>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</si>
  <si>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</si>
  <si>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</si>
  <si>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</si>
  <si>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</si>
  <si>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</si>
  <si>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</si>
  <si>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</si>
  <si>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</si>
  <si>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</si>
  <si>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</si>
  <si>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</si>
  <si>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</si>
  <si>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</si>
  <si>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</si>
  <si>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</si>
  <si>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</si>
  <si>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</si>
  <si>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</si>
  <si>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</si>
  <si>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</si>
  <si>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</si>
  <si>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</si>
  <si>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</si>
  <si>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</si>
  <si>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</si>
  <si>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</si>
  <si>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</si>
  <si>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</si>
  <si>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</si>
  <si>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</si>
  <si>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</si>
  <si>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</si>
  <si>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</si>
  <si>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</si>
  <si>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</si>
  <si>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</si>
  <si>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</si>
  <si>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</si>
  <si>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</si>
  <si>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</si>
  <si>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</si>
  <si>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</si>
  <si>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</si>
  <si>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</si>
  <si>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</si>
  <si>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</si>
  <si>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</si>
  <si>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</si>
  <si>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</si>
  <si>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</si>
  <si>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</si>
  <si>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</si>
  <si>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</si>
  <si>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</si>
  <si>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</si>
  <si>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</si>
  <si>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</si>
  <si>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</si>
  <si>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</si>
  <si>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</si>
  <si>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</si>
  <si>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</si>
  <si>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</si>
  <si>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</si>
  <si>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</si>
  <si>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</si>
  <si>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</si>
  <si>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</si>
  <si>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</si>
  <si>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</si>
  <si>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</si>
  <si>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</si>
  <si>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</si>
  <si>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</si>
  <si>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</si>
  <si>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</si>
  <si>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</si>
  <si>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</si>
  <si>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</si>
  <si>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</si>
  <si>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</si>
  <si>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</si>
  <si>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</si>
  <si>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</si>
  <si>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</si>
  <si>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</si>
  <si>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</si>
  <si>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</si>
  <si>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</si>
  <si>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</si>
  <si>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</si>
  <si>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</si>
  <si>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</si>
  <si>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</si>
  <si>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</si>
  <si>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</si>
  <si>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</si>
  <si>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</si>
  <si>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</si>
  <si>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</si>
  <si>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</si>
  <si>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</si>
  <si>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</si>
  <si>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</si>
  <si>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</si>
  <si>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</si>
  <si>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</si>
  <si>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</si>
  <si>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</si>
  <si>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</si>
  <si>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</si>
  <si>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</si>
  <si>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</si>
  <si>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</si>
  <si>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</si>
  <si>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</si>
  <si>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</si>
  <si>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</si>
  <si>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</si>
  <si>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</si>
  <si>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</si>
  <si>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</si>
  <si>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</si>
  <si>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</si>
  <si>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</si>
  <si>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</si>
  <si>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</si>
  <si>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</si>
  <si>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</si>
  <si>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</si>
  <si>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</si>
  <si>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</si>
  <si>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</si>
  <si>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</si>
  <si>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</si>
  <si>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</si>
  <si>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</si>
  <si>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</si>
  <si>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</si>
  <si>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</si>
  <si>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</si>
  <si>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</si>
  <si>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</si>
  <si>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</si>
  <si>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</si>
  <si>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</si>
  <si>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</si>
  <si>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</si>
  <si>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</si>
  <si>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</si>
  <si>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</si>
  <si>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</si>
  <si>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</si>
  <si>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</si>
  <si>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</si>
  <si>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</si>
  <si>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</si>
  <si>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</si>
  <si>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</si>
  <si>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</si>
  <si>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</si>
  <si>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</si>
  <si>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</si>
  <si>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</si>
  <si>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</si>
  <si>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</si>
  <si>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</si>
  <si>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</si>
  <si>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</si>
  <si>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</si>
  <si>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</si>
  <si>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</si>
  <si>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</si>
  <si>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</si>
  <si>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</si>
  <si>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</si>
  <si>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</si>
  <si>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</si>
  <si>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</si>
  <si>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</si>
  <si>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</si>
  <si>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</si>
  <si>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</si>
  <si>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</si>
  <si>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</si>
  <si>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</si>
  <si>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</si>
  <si>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</si>
  <si>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</si>
  <si>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</si>
  <si>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</si>
  <si>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</si>
  <si>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</si>
  <si>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</si>
  <si>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</si>
  <si>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</si>
  <si>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</si>
  <si>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</si>
  <si>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</si>
  <si>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</si>
  <si>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</si>
  <si>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</si>
  <si>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</si>
  <si>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</si>
  <si>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</si>
  <si>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</si>
  <si>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</si>
  <si>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</si>
  <si>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</si>
  <si>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</si>
  <si>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</si>
  <si>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</si>
  <si>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</si>
  <si>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</si>
  <si>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</si>
  <si>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</si>
  <si>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</si>
  <si>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</si>
  <si>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</si>
  <si>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</si>
  <si>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</si>
  <si>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</si>
  <si>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</si>
  <si>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</si>
  <si>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</si>
  <si>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</si>
  <si>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</si>
  <si>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</si>
  <si>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</si>
  <si>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</si>
  <si>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</si>
  <si>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</si>
  <si>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</si>
  <si>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</si>
  <si>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</si>
  <si>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</si>
  <si>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</si>
  <si>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</si>
  <si>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</si>
  <si>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</si>
  <si>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</si>
  <si>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</si>
  <si>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</si>
  <si>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</si>
  <si>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</si>
  <si>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</si>
  <si>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</si>
  <si>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</si>
  <si>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</si>
  <si>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</si>
  <si>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</si>
  <si>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</si>
  <si>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</si>
  <si>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</si>
  <si>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</si>
  <si>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</si>
  <si>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</si>
  <si>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</si>
  <si>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</si>
  <si>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</si>
  <si>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</si>
  <si>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</si>
  <si>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</si>
  <si>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</si>
  <si>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</si>
  <si>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</si>
  <si>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</si>
  <si>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</si>
  <si>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</si>
  <si>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</si>
  <si>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</si>
  <si>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</si>
  <si>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</si>
  <si>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</si>
  <si>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</si>
  <si>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</si>
  <si>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</si>
  <si>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</si>
  <si>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</si>
  <si>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</si>
  <si>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</si>
  <si>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</si>
  <si>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</si>
  <si>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</si>
  <si>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</si>
  <si>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</si>
  <si>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</si>
  <si>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</si>
  <si>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</si>
  <si>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</si>
  <si>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</si>
  <si>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</si>
  <si>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</si>
  <si>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</si>
  <si>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</si>
  <si>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</si>
  <si>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</si>
  <si>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</si>
  <si>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</si>
  <si>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</si>
  <si>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</si>
  <si>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</si>
  <si>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</si>
  <si>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</si>
  <si>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</si>
  <si>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</si>
  <si>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</si>
  <si>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</si>
  <si>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</si>
  <si>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</si>
  <si>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</si>
  <si>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</si>
  <si>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</si>
  <si>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</si>
  <si>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</si>
  <si>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</si>
  <si>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</si>
  <si>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</si>
  <si>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</si>
  <si>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</si>
  <si>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</si>
  <si>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</si>
  <si>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</si>
  <si>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</si>
  <si>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</si>
  <si>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</si>
  <si>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</si>
  <si>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</si>
  <si>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</si>
  <si>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</si>
  <si>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</si>
  <si>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</si>
  <si>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</si>
  <si>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</si>
  <si>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</si>
  <si>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</si>
  <si>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</si>
  <si>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</si>
  <si>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</si>
  <si>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</si>
  <si>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</si>
  <si>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</si>
  <si>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</si>
  <si>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</si>
  <si>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</si>
  <si>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</si>
  <si>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</si>
  <si>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</si>
  <si>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</si>
  <si>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</si>
  <si>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</si>
  <si>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</si>
  <si>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</si>
  <si>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</si>
  <si>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</si>
  <si>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</si>
  <si>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</si>
  <si>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</si>
  <si>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</si>
  <si>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</si>
  <si>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</si>
  <si>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</si>
  <si>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</si>
  <si>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</si>
  <si>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</si>
  <si>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</si>
  <si>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</si>
  <si>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</si>
  <si>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</si>
  <si>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</si>
  <si>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</si>
  <si>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</si>
  <si>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</si>
  <si>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</si>
  <si>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</si>
  <si>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</si>
  <si>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</si>
  <si>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</si>
  <si>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</si>
  <si>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</si>
  <si>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</si>
  <si>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</si>
  <si>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</si>
  <si>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</si>
  <si>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</si>
  <si>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</si>
  <si>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</si>
  <si>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</si>
  <si>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</si>
  <si>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</si>
  <si>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</si>
  <si>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</si>
  <si>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</si>
  <si>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</si>
  <si>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</si>
  <si>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</si>
  <si>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</si>
  <si>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</si>
  <si>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</si>
  <si>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</si>
  <si>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</si>
  <si>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</si>
  <si>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</si>
  <si>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</si>
  <si>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</si>
  <si>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</si>
  <si>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</si>
  <si>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</si>
  <si>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</si>
  <si>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</si>
  <si>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</si>
  <si>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</si>
  <si>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</si>
  <si>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</si>
  <si>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</si>
  <si>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</si>
  <si>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</si>
  <si>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</si>
  <si>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</si>
  <si>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</si>
  <si>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</si>
  <si>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</si>
  <si>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</si>
  <si>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</si>
  <si>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</si>
  <si>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</si>
  <si>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</si>
  <si>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</si>
  <si>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</si>
  <si>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</si>
  <si>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</si>
  <si>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</si>
  <si>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</si>
  <si>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</si>
  <si>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</si>
  <si>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</si>
  <si>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</si>
  <si>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</si>
  <si>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</si>
  <si>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</si>
  <si>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</si>
  <si>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</si>
  <si>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</si>
  <si>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</si>
  <si>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</si>
  <si>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</si>
  <si>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</si>
  <si>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</si>
  <si>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</si>
  <si>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</si>
  <si>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</si>
  <si>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</si>
  <si>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</si>
  <si>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</si>
  <si>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</si>
  <si>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</si>
  <si>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</si>
  <si>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</si>
  <si>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</si>
  <si>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</si>
  <si>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</si>
  <si>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</si>
  <si>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</si>
  <si>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</si>
  <si>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</si>
  <si>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</si>
  <si>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</si>
  <si>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</si>
  <si>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</si>
  <si>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</si>
  <si>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</si>
  <si>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</si>
  <si>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</si>
  <si>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</si>
  <si>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</si>
  <si>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</si>
  <si>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</si>
  <si>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</si>
  <si>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</si>
  <si>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</si>
  <si>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</si>
  <si>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</si>
  <si>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</si>
  <si>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</si>
  <si>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</si>
  <si>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</si>
  <si>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</si>
  <si>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</si>
  <si>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</si>
  <si>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</si>
  <si>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</si>
  <si>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</si>
  <si>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</si>
  <si>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</si>
  <si>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</si>
  <si>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</si>
  <si>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</si>
  <si>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</si>
  <si>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</si>
  <si>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</si>
  <si>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</si>
  <si>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</si>
  <si>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</si>
  <si>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</si>
  <si>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</si>
  <si>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</si>
  <si>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</si>
  <si>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</si>
  <si>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</si>
  <si>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</si>
  <si>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</si>
  <si>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</si>
  <si>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</si>
  <si>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</si>
  <si>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</si>
  <si>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</si>
  <si>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</si>
  <si>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</si>
  <si>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</si>
  <si>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</si>
  <si>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</si>
  <si>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</si>
  <si>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</si>
  <si>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</si>
  <si>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</si>
  <si>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</si>
  <si>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</si>
  <si>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</si>
  <si>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</si>
  <si>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</si>
  <si>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</si>
  <si>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</si>
  <si>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</si>
  <si>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</si>
  <si>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</si>
  <si>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</si>
  <si>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</si>
  <si>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</si>
  <si>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</si>
  <si>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</si>
  <si>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</si>
  <si>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</si>
  <si>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</si>
  <si>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</si>
  <si>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</si>
  <si>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</si>
  <si>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</si>
  <si>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</si>
  <si>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</si>
  <si>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</si>
  <si>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</si>
  <si>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</si>
  <si>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</si>
  <si>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</si>
  <si>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</si>
  <si>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</si>
  <si>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</si>
  <si>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</si>
  <si>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</si>
  <si>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</si>
  <si>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</si>
  <si>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</si>
  <si>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</si>
  <si>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</si>
  <si>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</si>
  <si>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</si>
  <si>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</si>
  <si>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</si>
  <si>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</si>
  <si>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</si>
  <si>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</si>
  <si>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</si>
  <si>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</si>
  <si>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</si>
  <si>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</si>
  <si>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</si>
  <si>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</si>
  <si>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</si>
  <si>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</si>
  <si>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</si>
  <si>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</si>
  <si>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</si>
  <si>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</si>
  <si>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</si>
  <si>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</si>
  <si>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</si>
  <si>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</si>
  <si>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</si>
  <si>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</si>
  <si>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</si>
  <si>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</si>
  <si>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</si>
  <si>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</si>
  <si>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</si>
  <si>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</si>
  <si>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</si>
  <si>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</si>
  <si>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</si>
  <si>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</si>
  <si>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</si>
  <si>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</si>
  <si>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</si>
  <si>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</si>
  <si>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</si>
  <si>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</si>
  <si>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</si>
  <si>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</si>
  <si>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</si>
  <si>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</si>
  <si>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</si>
  <si>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</si>
  <si>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</si>
  <si>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</si>
  <si>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</si>
  <si>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</si>
  <si>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</si>
  <si>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</si>
  <si>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</si>
  <si>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</si>
  <si>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</si>
  <si>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</si>
  <si>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</si>
  <si>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</si>
  <si>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</si>
  <si>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</si>
  <si>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</si>
  <si>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</si>
  <si>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</si>
  <si>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</si>
  <si>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</si>
  <si>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</si>
  <si>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</si>
  <si>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</si>
  <si>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</si>
  <si>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</si>
  <si>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</si>
  <si>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</si>
  <si>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</si>
  <si>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</si>
  <si>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</si>
  <si>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</si>
  <si>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</si>
  <si>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</si>
  <si>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</si>
  <si>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</si>
  <si>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</si>
  <si>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</si>
  <si>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</si>
  <si>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</si>
  <si>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</si>
  <si>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</si>
  <si>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</si>
  <si>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</si>
  <si>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</si>
  <si>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</si>
  <si>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</si>
  <si>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</si>
  <si>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</si>
  <si>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</si>
  <si>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</si>
  <si>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</si>
  <si>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</si>
  <si>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</si>
  <si>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</si>
  <si>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</si>
  <si>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</si>
  <si>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</si>
  <si>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</si>
  <si>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</si>
  <si>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</si>
  <si>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</si>
  <si>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</si>
  <si>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</si>
  <si>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</si>
  <si>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</si>
  <si>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</si>
  <si>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</si>
  <si>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</si>
  <si>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</si>
  <si>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</si>
  <si>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</si>
  <si>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</si>
  <si>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</si>
  <si>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</si>
  <si>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</si>
  <si>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</si>
  <si>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</si>
  <si>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</si>
  <si>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</si>
  <si>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</si>
  <si>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</si>
  <si>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</si>
  <si>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</si>
  <si>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</si>
  <si>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</si>
  <si>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</si>
  <si>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</si>
  <si>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</si>
  <si>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</si>
  <si>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</si>
  <si>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</si>
  <si>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</si>
  <si>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</si>
  <si>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</si>
  <si>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</si>
  <si>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</si>
  <si>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</si>
  <si>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</si>
  <si>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</si>
  <si>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</si>
  <si>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</si>
  <si>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</si>
  <si>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</si>
  <si>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</si>
  <si>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</si>
  <si>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</si>
  <si>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</si>
  <si>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</si>
  <si>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</si>
  <si>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</si>
  <si>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</si>
  <si>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</si>
  <si>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</si>
  <si>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</si>
  <si>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</si>
  <si>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</si>
  <si>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</si>
  <si>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</si>
  <si>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</si>
  <si>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</si>
  <si>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</si>
  <si>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</si>
  <si>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</si>
  <si>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</si>
  <si>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</si>
  <si>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</si>
  <si>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</si>
  <si>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</si>
  <si>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</si>
  <si>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</si>
  <si>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</si>
  <si>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</si>
  <si>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</si>
  <si>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</si>
  <si>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</si>
  <si>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</si>
  <si>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</si>
  <si>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</si>
  <si>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</si>
  <si>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</si>
  <si>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</si>
  <si>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</si>
  <si>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</si>
  <si>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</si>
  <si>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</si>
  <si>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</si>
  <si>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</si>
  <si>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</si>
  <si>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</si>
  <si>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</si>
  <si>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</si>
  <si>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</si>
  <si>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</si>
  <si>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</si>
  <si>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</si>
  <si>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</si>
  <si>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</si>
  <si>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</si>
  <si>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</si>
  <si>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</si>
  <si>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</si>
  <si>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</si>
  <si>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</si>
  <si>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</si>
  <si>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</si>
  <si>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</si>
  <si>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</si>
  <si>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</si>
  <si>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</si>
  <si>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</si>
  <si>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</si>
  <si>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</si>
  <si>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</si>
  <si>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</si>
  <si>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</si>
  <si>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</si>
  <si>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</si>
  <si>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</si>
  <si>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</si>
  <si>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</si>
  <si>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</si>
  <si>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</si>
  <si>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</si>
  <si>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</si>
  <si>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</si>
  <si>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</si>
  <si>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</si>
  <si>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</si>
  <si>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</si>
  <si>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</si>
  <si>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</si>
  <si>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</si>
  <si>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</si>
  <si>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</si>
  <si>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</si>
  <si>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</si>
  <si>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</si>
  <si>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</si>
  <si>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</si>
  <si>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</si>
  <si>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</si>
  <si>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</si>
  <si>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</si>
  <si>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</si>
  <si>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</si>
  <si>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</si>
  <si>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</si>
  <si>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</si>
  <si>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</si>
  <si>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</si>
  <si>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</si>
  <si>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</si>
  <si>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</si>
  <si>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</si>
  <si>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</si>
  <si>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</si>
  <si>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</si>
  <si>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</si>
  <si>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</si>
  <si>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</si>
  <si>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</si>
  <si>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</si>
  <si>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</si>
  <si>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</si>
  <si>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</si>
  <si>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</si>
  <si>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</si>
  <si>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</si>
  <si>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</si>
  <si>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</si>
  <si>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</si>
  <si>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</si>
  <si>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</si>
  <si>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</si>
  <si>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</si>
  <si>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</si>
  <si>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</si>
  <si>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</si>
  <si>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</si>
  <si>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</si>
  <si>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</si>
  <si>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</si>
  <si>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</si>
  <si>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</si>
  <si>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</si>
  <si>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</si>
  <si>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</si>
  <si>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</si>
  <si>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</si>
  <si>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</si>
  <si>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</si>
  <si>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</si>
  <si>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</si>
  <si>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</si>
  <si>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</si>
  <si>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</si>
  <si>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</si>
  <si>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</si>
  <si>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</si>
  <si>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</si>
  <si>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</si>
  <si>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</si>
  <si>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</si>
  <si>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</si>
  <si>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</si>
  <si>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</si>
  <si>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</si>
  <si>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</si>
  <si>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</si>
  <si>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</si>
  <si>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</si>
  <si>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</si>
  <si>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</si>
  <si>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</si>
  <si>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</si>
  <si>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</si>
  <si>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</si>
  <si>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</si>
  <si>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</si>
  <si>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</si>
  <si>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</si>
  <si>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</si>
  <si>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</si>
  <si>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</si>
  <si>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</si>
  <si>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</si>
  <si>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</si>
  <si>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</si>
  <si>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</si>
  <si>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</si>
  <si>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</si>
  <si>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</si>
  <si>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</si>
  <si>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</si>
  <si>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</si>
  <si>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</si>
  <si>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</si>
  <si>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</si>
  <si>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</si>
  <si>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</si>
  <si>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</si>
  <si>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</si>
  <si>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</si>
  <si>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</si>
  <si>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</si>
  <si>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</si>
  <si>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</si>
  <si>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</si>
  <si>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</si>
  <si>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</si>
  <si>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</si>
  <si>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</si>
  <si>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</si>
  <si>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</si>
  <si>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</si>
  <si>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</si>
  <si>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</si>
  <si>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</si>
  <si>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</si>
  <si>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</si>
  <si>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</si>
  <si>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</si>
  <si>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</si>
  <si>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</si>
  <si>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</si>
  <si>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</si>
  <si>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</si>
  <si>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</si>
  <si>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</si>
  <si>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</si>
  <si>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</si>
  <si>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</si>
  <si>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</si>
  <si>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</si>
  <si>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</si>
  <si>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</si>
  <si>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</si>
  <si>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</si>
  <si>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</si>
  <si>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</si>
  <si>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</si>
  <si>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</si>
  <si>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</si>
  <si>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</si>
  <si>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</si>
  <si>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</si>
  <si>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</si>
  <si>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</si>
  <si>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</si>
  <si>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</si>
  <si>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</si>
  <si>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</si>
  <si>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</si>
  <si>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</si>
  <si>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</si>
  <si>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</si>
  <si>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</si>
  <si>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</si>
  <si>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</si>
  <si>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</si>
  <si>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</si>
  <si>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</si>
  <si>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</si>
  <si>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</si>
  <si>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</si>
  <si>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</si>
  <si>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</si>
  <si>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</si>
  <si>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</si>
  <si>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</si>
  <si>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</si>
  <si>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</si>
  <si>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</si>
  <si>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</si>
  <si>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</si>
  <si>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</si>
  <si>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</si>
  <si>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</si>
  <si>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</si>
  <si>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</si>
  <si>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</si>
  <si>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</si>
  <si>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</si>
  <si>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</si>
  <si>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</si>
  <si>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</si>
  <si>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</si>
  <si>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</si>
  <si>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</si>
  <si>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</si>
  <si>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</si>
  <si>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</si>
  <si>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</si>
  <si>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</si>
  <si>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</si>
  <si>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</si>
  <si>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</si>
  <si>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</si>
  <si>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</si>
  <si>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</si>
  <si>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</si>
  <si>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</si>
  <si>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</si>
  <si>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</si>
  <si>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</si>
  <si>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</si>
  <si>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</si>
  <si>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</si>
  <si>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</si>
  <si>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</si>
  <si>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</si>
  <si>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</si>
  <si>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</si>
  <si>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</si>
  <si>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</si>
  <si>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</si>
  <si>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</si>
  <si>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</si>
  <si>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</si>
  <si>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</si>
  <si>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</si>
  <si>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</si>
  <si>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</si>
  <si>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</si>
  <si>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</si>
  <si>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</si>
  <si>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</si>
  <si>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</si>
  <si>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</si>
  <si>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</si>
  <si>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</si>
  <si>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</si>
  <si>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</si>
  <si>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</si>
  <si>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</si>
  <si>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</si>
  <si>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</si>
  <si>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</si>
  <si>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</si>
  <si>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</si>
  <si>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</si>
  <si>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</si>
  <si>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</si>
  <si>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</si>
  <si>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</si>
  <si>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</si>
  <si>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</si>
  <si>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</si>
  <si>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</si>
  <si>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</si>
  <si>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</si>
  <si>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</si>
  <si>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</si>
  <si>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</si>
  <si>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</si>
  <si>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</si>
  <si>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</si>
  <si>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</si>
  <si>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</si>
  <si>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</si>
  <si>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</si>
  <si>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</si>
  <si>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</si>
  <si>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</si>
  <si>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</si>
  <si>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</si>
  <si>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</si>
  <si>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</si>
  <si>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</si>
  <si>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</si>
  <si>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</si>
  <si>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</si>
  <si>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</si>
  <si>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</si>
  <si>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</si>
  <si>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</si>
  <si>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</si>
  <si>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</si>
  <si>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</si>
  <si>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</si>
  <si>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</si>
  <si>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</si>
  <si>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</si>
  <si>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</si>
  <si>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</si>
  <si>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</si>
  <si>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</si>
  <si>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</si>
  <si>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</si>
  <si>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</si>
  <si>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</si>
  <si>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</si>
  <si>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</si>
  <si>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</si>
  <si>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</si>
  <si>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</si>
  <si>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</si>
  <si>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</si>
  <si>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</si>
  <si>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</si>
  <si>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</si>
  <si>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</si>
  <si>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</si>
  <si>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</si>
  <si>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</si>
  <si>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</si>
  <si>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</si>
  <si>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</si>
  <si>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</si>
  <si>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</si>
  <si>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</si>
  <si>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</si>
  <si>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</si>
  <si>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</si>
  <si>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</si>
  <si>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</si>
  <si>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</si>
  <si>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</si>
  <si>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</si>
  <si>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</si>
  <si>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</si>
  <si>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</si>
  <si>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</si>
  <si>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</si>
  <si>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</si>
  <si>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</si>
  <si>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</si>
  <si>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</si>
  <si>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</si>
  <si>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</si>
  <si>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</si>
  <si>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</si>
  <si>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</si>
  <si>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</si>
  <si>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</si>
  <si>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</si>
  <si>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</si>
  <si>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</si>
  <si>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</si>
  <si>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</si>
  <si>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</si>
  <si>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</si>
  <si>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</si>
  <si>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</si>
  <si>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</si>
  <si>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</si>
  <si>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</si>
  <si>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</si>
  <si>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</si>
  <si>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</si>
  <si>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</si>
  <si>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</si>
  <si>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</si>
  <si>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</si>
  <si>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</si>
  <si>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</si>
  <si>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</si>
  <si>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</si>
  <si>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</si>
  <si>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</si>
  <si>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</si>
  <si>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</si>
  <si>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</si>
  <si>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</si>
  <si>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</si>
  <si>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</si>
  <si>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</si>
  <si>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</si>
  <si>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</si>
  <si>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</si>
  <si>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</si>
  <si>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</si>
  <si>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</si>
  <si>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</si>
  <si>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</si>
  <si>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</si>
  <si>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</si>
  <si>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</si>
  <si>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</si>
  <si>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</si>
  <si>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</si>
  <si>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</si>
  <si>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</si>
  <si>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</si>
  <si>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</si>
  <si>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</si>
  <si>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</si>
  <si>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</si>
  <si>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</si>
  <si>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</si>
  <si>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</si>
  <si>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</si>
  <si>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</si>
  <si>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</si>
  <si>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</si>
  <si>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</si>
  <si>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</si>
  <si>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</si>
  <si>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</si>
  <si>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</si>
  <si>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</si>
  <si>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</si>
  <si>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</si>
  <si>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</si>
  <si>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</si>
  <si>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</si>
  <si>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</si>
  <si>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</si>
  <si>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</si>
  <si>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</si>
  <si>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</si>
  <si>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</si>
  <si>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</si>
  <si>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</si>
  <si>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</si>
  <si>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</si>
  <si>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</si>
  <si>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</si>
  <si>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</si>
  <si>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</si>
  <si>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</si>
  <si>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</si>
  <si>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</si>
  <si>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</si>
  <si>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</si>
  <si>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</si>
  <si>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</si>
  <si>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</si>
  <si>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</si>
  <si>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</si>
  <si>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</si>
  <si>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</si>
  <si>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</si>
  <si>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</si>
  <si>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</si>
  <si>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</si>
  <si>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</si>
  <si>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</si>
  <si>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</si>
  <si>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</si>
  <si>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</si>
  <si>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</si>
  <si>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</si>
  <si>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</si>
  <si>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</si>
  <si>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</si>
  <si>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</si>
  <si>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</si>
  <si>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</si>
  <si>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</si>
  <si>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</si>
  <si>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</si>
  <si>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</si>
  <si>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</si>
  <si>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</si>
  <si>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</si>
  <si>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</si>
  <si>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</si>
  <si>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</si>
  <si>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</si>
  <si>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</si>
  <si>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</si>
  <si>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</si>
  <si>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</si>
  <si>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</si>
  <si>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</si>
  <si>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</si>
  <si>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</si>
  <si>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</si>
  <si>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</si>
  <si>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</si>
  <si>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</si>
  <si>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</si>
  <si>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</si>
  <si>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</si>
  <si>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</si>
  <si>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</si>
  <si>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</si>
  <si>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</si>
  <si>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</si>
  <si>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</si>
  <si>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</si>
  <si>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</si>
  <si>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</si>
  <si>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</si>
  <si>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</si>
  <si>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</si>
  <si>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</si>
  <si>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</si>
  <si>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</si>
  <si>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</si>
  <si>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</si>
  <si>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</si>
  <si>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</si>
  <si>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</si>
  <si>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</si>
  <si>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</si>
  <si>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</si>
  <si>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</si>
  <si>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</si>
  <si>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</si>
  <si>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</si>
  <si>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</si>
  <si>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</si>
  <si>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</si>
  <si>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</si>
  <si>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</si>
  <si>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</si>
  <si>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</si>
  <si>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</si>
  <si>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</si>
  <si>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</si>
  <si>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</si>
  <si>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</si>
  <si>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</si>
  <si>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</si>
  <si>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</si>
  <si>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</si>
  <si>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</si>
  <si>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</si>
  <si>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</si>
  <si>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</si>
  <si>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</si>
  <si>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</si>
  <si>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</si>
  <si>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</si>
  <si>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</si>
  <si>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</si>
  <si>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</si>
  <si>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</si>
  <si>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</si>
  <si>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</si>
  <si>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</si>
  <si>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</si>
  <si>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</si>
  <si>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</si>
  <si>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</si>
  <si>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</si>
  <si>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</si>
  <si>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</si>
  <si>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</si>
  <si>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</si>
  <si>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</si>
  <si>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</si>
  <si>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</si>
  <si>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</si>
  <si>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</si>
  <si>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</si>
  <si>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</si>
  <si>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</si>
  <si>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</si>
  <si>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</si>
  <si>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</si>
  <si>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</si>
  <si>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</si>
  <si>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</si>
  <si>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</si>
  <si>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</si>
  <si>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</si>
  <si>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</si>
  <si>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</si>
  <si>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</si>
  <si>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</si>
  <si>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</si>
  <si>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</si>
  <si>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</si>
  <si>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</si>
  <si>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</si>
  <si>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</si>
  <si>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</si>
  <si>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</si>
  <si>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</si>
  <si>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</si>
  <si>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</si>
  <si>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</si>
  <si>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</si>
  <si>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</si>
  <si>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</si>
  <si>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</si>
  <si>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</si>
  <si>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</si>
  <si>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</si>
  <si>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</si>
  <si>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</si>
  <si>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</si>
  <si>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</si>
  <si>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</si>
  <si>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</si>
  <si>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</si>
  <si>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</si>
  <si>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</si>
  <si>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</si>
  <si>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</si>
  <si>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</si>
  <si>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</si>
  <si>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</si>
  <si>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</si>
  <si>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</si>
  <si>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</si>
  <si>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</si>
  <si>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</si>
  <si>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</si>
  <si>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</si>
  <si>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</si>
  <si>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</si>
  <si>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</si>
  <si>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</si>
  <si>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</si>
  <si>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</si>
  <si>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</si>
  <si>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</si>
  <si>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</si>
  <si>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</si>
  <si>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</si>
  <si>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</si>
  <si>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</si>
  <si>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</si>
  <si>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</si>
  <si>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</si>
  <si>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</si>
  <si>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</si>
  <si>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</si>
  <si>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</si>
  <si>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</si>
  <si>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</si>
  <si>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</si>
  <si>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</si>
  <si>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</si>
  <si>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</si>
  <si>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</si>
  <si>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</si>
  <si>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</si>
  <si>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</si>
  <si>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</si>
  <si>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</si>
  <si>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</si>
  <si>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</si>
  <si>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</si>
  <si>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</si>
  <si>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</si>
  <si>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</si>
  <si>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</si>
  <si>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</si>
  <si>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</si>
  <si>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</si>
  <si>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</si>
  <si>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</si>
  <si>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</si>
  <si>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</si>
  <si>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</si>
  <si>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</si>
  <si>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</si>
  <si>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</si>
  <si>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</si>
  <si>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</si>
  <si>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</si>
  <si>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</si>
  <si>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</si>
  <si>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</si>
  <si>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</si>
  <si>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</si>
  <si>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</si>
  <si>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</si>
  <si>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</si>
  <si>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</si>
  <si>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</si>
  <si>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</si>
  <si>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</si>
  <si>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</si>
  <si>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</si>
  <si>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</si>
  <si>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</si>
  <si>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</si>
  <si>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</si>
  <si>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</si>
  <si>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</si>
  <si>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</si>
  <si>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</si>
  <si>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</si>
  <si>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</si>
  <si>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</si>
  <si>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</si>
  <si>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</si>
  <si>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</si>
  <si>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</si>
  <si>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</si>
  <si>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</si>
  <si>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</si>
  <si>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</si>
  <si>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</si>
  <si>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</si>
  <si>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</si>
  <si>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</si>
  <si>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</si>
  <si>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</si>
  <si>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</si>
  <si>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</si>
  <si>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</si>
  <si>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</si>
  <si>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</si>
  <si>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</si>
  <si>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</si>
  <si>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</si>
  <si>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</si>
  <si>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</si>
  <si>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</si>
  <si>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</si>
  <si>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</si>
  <si>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</si>
  <si>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</si>
  <si>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</si>
  <si>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</si>
  <si>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</si>
  <si>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</si>
  <si>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</si>
  <si>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</si>
  <si>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</si>
  <si>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</si>
  <si>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</si>
  <si>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</si>
  <si>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</si>
  <si>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</si>
  <si>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</si>
  <si>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</si>
  <si>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</si>
  <si>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</si>
  <si>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</si>
  <si>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</si>
  <si>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</si>
  <si>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</si>
  <si>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</si>
  <si>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</si>
  <si>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</si>
  <si>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</si>
  <si>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</si>
  <si>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</si>
  <si>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</si>
  <si>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</si>
  <si>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</si>
  <si>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</si>
  <si>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</si>
  <si>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</si>
  <si>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</si>
  <si>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</si>
  <si>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</si>
  <si>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</si>
  <si>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</si>
  <si>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</si>
  <si>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</si>
  <si>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</si>
  <si>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</si>
  <si>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</si>
  <si>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</si>
  <si>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</si>
  <si>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</si>
  <si>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</si>
  <si>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</si>
  <si>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</si>
  <si>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</si>
  <si>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</si>
  <si>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</si>
  <si>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</si>
  <si>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</si>
  <si>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</si>
  <si>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</si>
  <si>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</si>
  <si>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</si>
  <si>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</si>
  <si>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</si>
  <si>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</si>
  <si>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</si>
  <si>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</si>
  <si>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</si>
  <si>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</si>
  <si>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</si>
  <si>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</si>
  <si>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</si>
  <si>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</si>
  <si>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</si>
  <si>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</si>
  <si>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</si>
  <si>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</si>
  <si>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</si>
  <si>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</si>
  <si>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</si>
  <si>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</si>
  <si>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</si>
  <si>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</si>
  <si>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</si>
  <si>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</si>
  <si>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</si>
  <si>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</si>
  <si>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</si>
  <si>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</si>
  <si>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</si>
  <si>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</si>
  <si>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</si>
  <si>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</si>
  <si>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</si>
  <si>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</si>
  <si>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</si>
  <si>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</si>
  <si>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</si>
  <si>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</si>
  <si>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</si>
  <si>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</si>
  <si>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</si>
  <si>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</si>
  <si>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</si>
  <si>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</si>
  <si>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</si>
  <si>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</si>
  <si>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</si>
  <si>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</si>
  <si>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</si>
  <si>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</si>
  <si>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</si>
  <si>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</si>
  <si>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</si>
  <si>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</si>
  <si>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</si>
  <si>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</si>
  <si>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</si>
  <si>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</si>
  <si>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</si>
  <si>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</si>
  <si>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</si>
  <si>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</si>
  <si>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</si>
  <si>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</si>
  <si>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</si>
  <si>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</si>
  <si>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</si>
  <si>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</si>
  <si>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</si>
  <si>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</si>
  <si>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</si>
  <si>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</si>
  <si>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</si>
  <si>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</si>
  <si>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</si>
  <si>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</si>
  <si>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</si>
  <si>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</si>
  <si>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</si>
  <si>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</si>
  <si>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</si>
  <si>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</si>
  <si>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</si>
  <si>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</si>
  <si>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</si>
  <si>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</si>
  <si>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</si>
  <si>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</si>
  <si>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</si>
  <si>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</si>
  <si>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</si>
  <si>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</si>
  <si>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</si>
  <si>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</si>
  <si>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</si>
  <si>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</si>
  <si>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</si>
  <si>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</si>
  <si>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</si>
  <si>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</si>
  <si>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</si>
  <si>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</si>
  <si>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</si>
  <si>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</si>
  <si>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</si>
  <si>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</si>
  <si>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</si>
  <si>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</si>
  <si>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</si>
  <si>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</si>
  <si>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</si>
  <si>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</si>
  <si>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</si>
  <si>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</si>
  <si>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</si>
  <si>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</si>
  <si>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</si>
  <si>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</si>
  <si>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</si>
  <si>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</si>
  <si>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</si>
  <si>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</si>
  <si>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</si>
  <si>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</si>
  <si>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</si>
  <si>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</si>
  <si>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</si>
  <si>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</si>
  <si>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</si>
  <si>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</si>
  <si>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</si>
  <si>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</si>
  <si>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</si>
  <si>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</si>
  <si>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</si>
  <si>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</si>
  <si>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</si>
  <si>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</si>
  <si>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</si>
  <si>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</si>
  <si>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</si>
  <si>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</si>
  <si>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</si>
  <si>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</si>
  <si>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</si>
  <si>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</si>
  <si>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</si>
  <si>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</si>
  <si>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</si>
  <si>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</si>
  <si>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</si>
  <si>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</si>
  <si>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</si>
  <si>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</si>
  <si>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</si>
  <si>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</si>
  <si>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</si>
  <si>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</si>
  <si>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</si>
  <si>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</si>
  <si>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</si>
  <si>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</si>
  <si>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</si>
  <si>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</si>
  <si>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</si>
  <si>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</si>
  <si>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</si>
  <si>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</si>
  <si>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</si>
  <si>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</si>
  <si>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</si>
  <si>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</si>
  <si>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</si>
  <si>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</si>
  <si>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</si>
  <si>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</si>
  <si>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</si>
  <si>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</si>
  <si>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</si>
  <si>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</si>
  <si>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</si>
  <si>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</si>
  <si>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</si>
  <si>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</si>
  <si>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</si>
  <si>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</si>
  <si>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</si>
  <si>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</si>
  <si>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</si>
  <si>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</si>
  <si>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</si>
  <si>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</si>
  <si>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</si>
  <si>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</si>
  <si>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</si>
  <si>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</si>
  <si>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</si>
  <si>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</si>
  <si>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</si>
  <si>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</si>
  <si>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</si>
  <si>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</si>
  <si>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</si>
  <si>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</si>
  <si>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</si>
  <si>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</si>
  <si>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</si>
  <si>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</si>
  <si>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</si>
  <si>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</si>
  <si>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</si>
  <si>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</si>
  <si>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</si>
  <si>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</si>
  <si>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</si>
  <si>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</si>
  <si>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</si>
  <si>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</si>
  <si>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</si>
  <si>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</si>
  <si>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</si>
  <si>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</si>
  <si>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</si>
  <si>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</si>
  <si>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</si>
  <si>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</si>
  <si>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</si>
  <si>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</si>
  <si>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</si>
  <si>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</si>
  <si>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</si>
  <si>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</si>
  <si>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</si>
  <si>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</si>
  <si>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</si>
  <si>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</si>
  <si>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</si>
  <si>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</si>
  <si>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</si>
  <si>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</si>
  <si>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</si>
  <si>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</si>
  <si>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</si>
  <si>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</si>
  <si>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</si>
  <si>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</si>
  <si>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</si>
  <si>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</si>
  <si>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</si>
  <si>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</si>
  <si>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</si>
  <si>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</si>
  <si>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</si>
  <si>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</si>
  <si>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</si>
  <si>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</si>
  <si>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</si>
  <si>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</si>
  <si>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</si>
  <si>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</si>
  <si>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</si>
  <si>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</si>
  <si>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</si>
  <si>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</si>
  <si>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</si>
  <si>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</si>
  <si>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</si>
  <si>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</si>
  <si>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</si>
  <si>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</si>
  <si>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</si>
  <si>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</si>
  <si>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</si>
  <si>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</si>
  <si>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</si>
  <si>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</si>
  <si>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</si>
  <si>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</si>
  <si>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</si>
  <si>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</si>
  <si>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</si>
  <si>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</si>
  <si>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</si>
  <si>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</si>
  <si>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</si>
  <si>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</si>
  <si>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</si>
  <si>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</si>
  <si>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</si>
  <si>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</si>
  <si>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</si>
  <si>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</si>
  <si>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</si>
  <si>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</si>
  <si>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</si>
  <si>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</si>
  <si>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</si>
  <si>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</si>
  <si>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</si>
  <si>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</si>
  <si>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</si>
  <si>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</si>
  <si>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</si>
  <si>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</si>
  <si>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</si>
  <si>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</si>
  <si>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</si>
  <si>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</si>
  <si>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</si>
  <si>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</si>
  <si>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</si>
  <si>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</si>
  <si>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</si>
  <si>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</si>
  <si>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</si>
  <si>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</si>
  <si>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</si>
  <si>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</si>
  <si>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</si>
  <si>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</si>
  <si>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</si>
  <si>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</si>
  <si>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</si>
  <si>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</si>
  <si>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</si>
  <si>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</si>
  <si>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</si>
  <si>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</si>
  <si>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</si>
  <si>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</si>
  <si>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</si>
  <si>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</si>
  <si>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</si>
  <si>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</si>
  <si>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</si>
  <si>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</si>
  <si>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</si>
  <si>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</si>
  <si>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</si>
  <si>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</si>
  <si>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</si>
  <si>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</si>
  <si>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</si>
  <si>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</si>
  <si>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</si>
  <si>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</si>
  <si>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</si>
  <si>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</si>
  <si>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</si>
  <si>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</si>
  <si>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</si>
  <si>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</si>
  <si>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</si>
  <si>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</si>
  <si>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</si>
  <si>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</si>
  <si>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</si>
  <si>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</si>
  <si>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</si>
  <si>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</si>
  <si>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</si>
  <si>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</si>
  <si>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</si>
  <si>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</si>
  <si>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</si>
  <si>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</si>
  <si>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</si>
  <si>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</si>
  <si>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</si>
  <si>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</si>
  <si>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</si>
  <si>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</si>
  <si>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</si>
  <si>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</si>
  <si>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</si>
  <si>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</si>
  <si>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</si>
  <si>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</si>
  <si>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</si>
  <si>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</si>
  <si>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</si>
  <si>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</si>
  <si>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</si>
  <si>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</si>
  <si>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</si>
  <si>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</si>
  <si>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</si>
  <si>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</si>
  <si>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</si>
  <si>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</si>
  <si>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</si>
  <si>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</si>
  <si>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</si>
  <si>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</si>
  <si>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</si>
  <si>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</si>
  <si>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</si>
  <si>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</si>
  <si>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</si>
  <si>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</si>
  <si>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</si>
  <si>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</si>
  <si>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</si>
  <si>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</si>
  <si>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</si>
  <si>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</si>
  <si>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</si>
  <si>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</si>
  <si>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</si>
  <si>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</si>
  <si>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</si>
  <si>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</si>
  <si>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</si>
  <si>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</si>
  <si>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</si>
  <si>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</si>
  <si>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</si>
  <si>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</si>
  <si>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</si>
  <si>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</si>
  <si>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</si>
  <si>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</si>
  <si>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</si>
  <si>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</si>
  <si>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</si>
  <si>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</si>
  <si>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</si>
  <si>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</si>
  <si>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</si>
  <si>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</si>
  <si>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</si>
  <si>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</si>
  <si>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</si>
  <si>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</si>
  <si>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</si>
  <si>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</si>
  <si>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</si>
  <si>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</si>
  <si>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</si>
  <si>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</si>
  <si>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</si>
  <si>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</si>
  <si>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</si>
  <si>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</si>
  <si>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</si>
  <si>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</si>
  <si>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</si>
  <si>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</si>
  <si>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</si>
  <si>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</si>
  <si>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</si>
  <si>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</si>
  <si>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</si>
  <si>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</si>
  <si>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</si>
  <si>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</si>
  <si>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</si>
  <si>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</si>
  <si>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</si>
  <si>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</si>
  <si>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</si>
  <si>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</si>
  <si>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</si>
  <si>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</si>
  <si>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</si>
  <si>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</si>
  <si>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</si>
  <si>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</si>
  <si>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</si>
  <si>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</si>
  <si>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</si>
  <si>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</si>
  <si>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</si>
  <si>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</si>
  <si>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</si>
  <si>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</si>
  <si>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</si>
  <si>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</si>
  <si>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</si>
  <si>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</si>
  <si>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</si>
  <si>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</si>
  <si>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</si>
  <si>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</si>
  <si>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</si>
  <si>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</si>
  <si>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</si>
  <si>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</si>
  <si>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</si>
  <si>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</si>
  <si>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</si>
  <si>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</si>
  <si>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</si>
  <si>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</si>
  <si>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</si>
  <si>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</si>
  <si>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</si>
  <si>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</si>
  <si>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</si>
  <si>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</si>
  <si>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</si>
  <si>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</si>
  <si>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</si>
  <si>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</si>
  <si>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</si>
  <si>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</si>
  <si>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</si>
  <si>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</si>
  <si>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</si>
  <si>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</si>
  <si>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</si>
  <si>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</si>
  <si>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</si>
  <si>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</si>
  <si>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</si>
  <si>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</si>
  <si>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</si>
  <si>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</si>
  <si>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</si>
  <si>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</si>
  <si>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</si>
  <si>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</si>
  <si>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</si>
  <si>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</si>
  <si>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</si>
  <si>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</si>
  <si>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</si>
  <si>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</si>
  <si>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</si>
  <si>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</si>
  <si>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</si>
  <si>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</si>
  <si>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</si>
  <si>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</si>
  <si>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</si>
  <si>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</si>
  <si>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</si>
  <si>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</si>
  <si>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</si>
  <si>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</si>
  <si>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</si>
  <si>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</si>
  <si>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</si>
  <si>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</si>
  <si>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</si>
  <si>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</si>
  <si>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</si>
  <si>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</si>
  <si>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</si>
  <si>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</si>
  <si>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</si>
  <si>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</si>
  <si>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</si>
  <si>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</si>
  <si>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</si>
  <si>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</si>
  <si>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</si>
  <si>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</si>
  <si>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</si>
  <si>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</si>
  <si>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</si>
  <si>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</si>
  <si>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</si>
  <si>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</si>
  <si>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</si>
  <si>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</si>
  <si>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</si>
  <si>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</si>
  <si>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</si>
  <si>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</si>
  <si>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</si>
  <si>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</si>
  <si>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</si>
  <si>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</si>
  <si>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</si>
  <si>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</si>
  <si>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</si>
  <si>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</si>
  <si>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</si>
  <si>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</si>
  <si>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</si>
  <si>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</si>
  <si>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</si>
  <si>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</si>
  <si>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</si>
  <si>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</si>
  <si>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</si>
  <si>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</si>
  <si>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</si>
  <si>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</si>
  <si>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</si>
  <si>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</si>
  <si>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</si>
  <si>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</si>
  <si>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</si>
  <si>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</si>
  <si>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</si>
  <si>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</si>
  <si>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</si>
  <si>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</si>
  <si>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</si>
  <si>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</si>
  <si>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</si>
  <si>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</si>
  <si>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</si>
  <si>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</si>
  <si>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</si>
  <si>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</si>
  <si>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</si>
  <si>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</si>
  <si>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</si>
  <si>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</si>
  <si>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</si>
  <si>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</si>
  <si>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</si>
  <si>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</si>
  <si>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</si>
  <si>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</si>
  <si>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</si>
  <si>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</si>
  <si>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</si>
  <si>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</si>
  <si>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</si>
  <si>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</si>
  <si>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</si>
  <si>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</si>
  <si>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</si>
  <si>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</si>
  <si>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</si>
  <si>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</si>
  <si>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</si>
  <si>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</si>
  <si>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</si>
  <si>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</si>
  <si>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</si>
  <si>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</si>
  <si>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</si>
  <si>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</si>
  <si>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</si>
  <si>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</si>
  <si>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</si>
  <si>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</si>
  <si>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</si>
  <si>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</si>
  <si>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</si>
  <si>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</si>
  <si>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</si>
  <si>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</si>
  <si>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</si>
  <si>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</si>
  <si>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</si>
  <si>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</si>
  <si>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</si>
  <si>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</si>
  <si>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</si>
  <si>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</si>
  <si>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</si>
  <si>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</si>
  <si>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</si>
  <si>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</si>
  <si>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</si>
  <si>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</si>
  <si>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</si>
  <si>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</si>
  <si>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</si>
  <si>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</si>
  <si>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</si>
  <si>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</si>
  <si>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</si>
  <si>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</si>
  <si>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</si>
  <si>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</si>
  <si>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</si>
  <si>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</si>
  <si>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</si>
  <si>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</si>
  <si>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</si>
  <si>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</si>
  <si>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</si>
  <si>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</si>
  <si>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</si>
  <si>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</si>
  <si>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</si>
  <si>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</si>
  <si>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</si>
  <si>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</si>
  <si>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</si>
  <si>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</si>
  <si>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</si>
  <si>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</si>
  <si>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</si>
  <si>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</si>
  <si>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</si>
  <si>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</si>
  <si>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</si>
  <si>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</si>
  <si>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</si>
  <si>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</si>
  <si>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</si>
  <si>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</si>
  <si>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</si>
  <si>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</si>
  <si>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</si>
  <si>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</si>
  <si>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</si>
  <si>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</si>
  <si>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</si>
  <si>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</si>
  <si>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</si>
  <si>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</si>
  <si>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</si>
  <si>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</si>
  <si>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</si>
  <si>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</si>
  <si>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</si>
  <si>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</si>
  <si>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</si>
  <si>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</si>
  <si>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</si>
  <si>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</si>
  <si>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</si>
  <si>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</si>
  <si>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</si>
  <si>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</si>
  <si>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</si>
  <si>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</si>
  <si>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</si>
  <si>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</si>
  <si>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</si>
  <si>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</si>
  <si>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</si>
  <si>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</si>
  <si>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</si>
  <si>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</si>
  <si>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</si>
  <si>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</si>
  <si>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</si>
  <si>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</si>
  <si>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</si>
  <si>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</si>
  <si>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</si>
  <si>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</si>
  <si>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</si>
  <si>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</si>
  <si>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</si>
  <si>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</si>
  <si>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</si>
  <si>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</si>
  <si>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</si>
  <si>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</si>
  <si>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</si>
  <si>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</si>
  <si>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</si>
  <si>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</si>
  <si>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</si>
  <si>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</si>
  <si>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</si>
  <si>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</si>
  <si>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</si>
  <si>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</si>
  <si>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</si>
  <si>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</si>
  <si>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</si>
  <si>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</si>
  <si>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</si>
  <si>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</si>
  <si>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</si>
  <si>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</si>
  <si>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</si>
  <si>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</si>
  <si>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</si>
  <si>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</si>
  <si>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</si>
  <si>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</si>
  <si>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</si>
  <si>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</si>
  <si>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</si>
  <si>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</si>
  <si>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</si>
  <si>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</si>
  <si>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</si>
  <si>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</si>
  <si>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</si>
  <si>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</si>
  <si>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</si>
  <si>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</si>
  <si>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</si>
  <si>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</si>
  <si>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</si>
  <si>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</si>
  <si>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</si>
  <si>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</si>
  <si>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</si>
  <si>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</si>
  <si>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</si>
  <si>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</si>
  <si>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</si>
  <si>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</si>
  <si>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</si>
  <si>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</si>
  <si>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</si>
  <si>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</si>
  <si>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</si>
  <si>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</si>
  <si>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</si>
  <si>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</si>
  <si>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</si>
  <si>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</si>
  <si>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</si>
  <si>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</si>
  <si>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</si>
  <si>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</si>
  <si>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</si>
  <si>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</si>
  <si>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</si>
  <si>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</si>
  <si>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</si>
  <si>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</si>
  <si>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</si>
  <si>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</si>
  <si>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</si>
  <si>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</si>
  <si>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</si>
  <si>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</si>
  <si>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</si>
  <si>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</si>
  <si>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</si>
  <si>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</si>
  <si>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</si>
  <si>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</si>
  <si>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</si>
  <si>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</si>
  <si>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</si>
  <si>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</si>
  <si>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</si>
  <si>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</si>
  <si>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</si>
  <si>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</si>
  <si>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</si>
  <si>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</si>
  <si>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</si>
  <si>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</si>
  <si>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</si>
  <si>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</si>
  <si>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</si>
  <si>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</si>
  <si>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</si>
  <si>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</si>
  <si>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</si>
  <si>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</si>
  <si>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</si>
  <si>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</si>
  <si>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</si>
  <si>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</si>
  <si>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</si>
  <si>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</si>
  <si>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</si>
  <si>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</si>
  <si>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</si>
  <si>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</si>
  <si>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</si>
  <si>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</si>
  <si>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</si>
  <si>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</si>
  <si>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</si>
  <si>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</si>
  <si>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</si>
  <si>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</si>
  <si>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</si>
  <si>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</si>
  <si>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</si>
  <si>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</si>
  <si>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</si>
  <si>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</si>
  <si>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</si>
  <si>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</si>
  <si>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</si>
  <si>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</si>
  <si>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</si>
  <si>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</si>
  <si>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</si>
  <si>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</si>
  <si>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</si>
  <si>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</si>
  <si>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</si>
  <si>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</si>
  <si>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</si>
  <si>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</si>
  <si>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</si>
  <si>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</si>
  <si>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</si>
  <si>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</si>
  <si>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</si>
  <si>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</si>
  <si>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</si>
  <si>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</si>
  <si>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</si>
  <si>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</si>
  <si>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</si>
  <si>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</si>
  <si>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</si>
  <si>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</si>
  <si>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</si>
  <si>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</si>
  <si>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</si>
  <si>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</si>
  <si>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</si>
  <si>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</si>
  <si>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</si>
  <si>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</si>
  <si>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</si>
  <si>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</si>
  <si>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</si>
  <si>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</si>
  <si>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</si>
  <si>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</si>
  <si>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</si>
  <si>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</si>
  <si>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</si>
  <si>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</si>
  <si>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</si>
  <si>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</si>
  <si>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</si>
  <si>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</si>
  <si>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</si>
  <si>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</si>
  <si>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</si>
  <si>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</si>
  <si>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</si>
  <si>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</si>
  <si>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</si>
  <si>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</si>
  <si>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</si>
  <si>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</si>
  <si>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</si>
  <si>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</si>
  <si>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</si>
  <si>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</si>
  <si>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</si>
  <si>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</si>
  <si>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</si>
  <si>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</si>
  <si>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</si>
  <si>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</si>
  <si>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</si>
  <si>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</si>
  <si>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</si>
  <si>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</si>
  <si>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</si>
  <si>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</si>
  <si>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</si>
  <si>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</si>
  <si>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</si>
  <si>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</si>
  <si>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</si>
  <si>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</si>
  <si>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</si>
  <si>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</si>
  <si>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</si>
  <si>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</si>
  <si>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</si>
  <si>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</si>
  <si>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</si>
  <si>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</si>
  <si>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</si>
  <si>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</si>
  <si>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</si>
  <si>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</si>
  <si>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</si>
  <si>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</si>
  <si>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</si>
  <si>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</si>
  <si>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</si>
  <si>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</si>
  <si>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</si>
  <si>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</si>
  <si>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</si>
  <si>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</si>
  <si>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</si>
  <si>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</si>
  <si>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</si>
  <si>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</si>
  <si>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</si>
  <si>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</si>
  <si>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</si>
  <si>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</si>
  <si>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</si>
  <si>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</si>
  <si>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</si>
  <si>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</si>
  <si>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</si>
  <si>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</si>
  <si>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</si>
  <si>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</si>
  <si>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</si>
  <si>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</si>
  <si>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</si>
  <si>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</si>
  <si>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</si>
  <si>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</si>
  <si>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</si>
  <si>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</si>
  <si>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</si>
  <si>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</si>
  <si>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</si>
  <si>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</si>
  <si>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</si>
  <si>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</si>
  <si>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</si>
  <si>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</si>
  <si>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</si>
  <si>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</si>
  <si>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</si>
  <si>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</si>
  <si>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</si>
  <si>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</si>
  <si>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</si>
  <si>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</si>
  <si>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</si>
  <si>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</si>
  <si>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</si>
  <si>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</si>
  <si>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</si>
  <si>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</si>
  <si>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</si>
  <si>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</si>
  <si>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</si>
  <si>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</si>
  <si>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</si>
  <si>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</si>
  <si>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</si>
  <si>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</si>
  <si>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</si>
  <si>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</si>
  <si>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</si>
  <si>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</si>
  <si>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</si>
  <si>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</si>
  <si>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</si>
  <si>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</si>
  <si>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</si>
  <si>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</si>
  <si>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</si>
  <si>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</si>
  <si>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</si>
  <si>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</si>
  <si>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</si>
  <si>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</si>
  <si>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</si>
  <si>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</si>
  <si>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</si>
  <si>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</si>
  <si>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</si>
  <si>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</si>
  <si>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</si>
  <si>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</si>
  <si>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</si>
  <si>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</si>
  <si>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</si>
  <si>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</si>
  <si>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</si>
  <si>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</si>
  <si>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</si>
  <si>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</si>
  <si>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</si>
  <si>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</si>
  <si>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</si>
  <si>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</si>
  <si>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</si>
  <si>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</si>
  <si>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</si>
  <si>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</si>
  <si>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</si>
  <si>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</si>
  <si>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</si>
  <si>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</si>
  <si>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</si>
  <si>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</si>
  <si>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</si>
  <si>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</si>
  <si>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</si>
  <si>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</si>
  <si>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</si>
  <si>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</si>
  <si>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</si>
  <si>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</si>
  <si>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</si>
  <si>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</si>
  <si>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</si>
  <si>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</si>
  <si>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</si>
  <si>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</si>
  <si>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</si>
  <si>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</si>
  <si>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</si>
  <si>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</si>
  <si>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</si>
  <si>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</si>
  <si>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</si>
  <si>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</si>
  <si>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</si>
  <si>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</si>
  <si>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</si>
  <si>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</si>
  <si>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</si>
  <si>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</si>
  <si>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</si>
  <si>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</si>
  <si>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</si>
  <si>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</si>
  <si>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</si>
  <si>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</si>
  <si>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</si>
  <si>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</si>
  <si>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</si>
  <si>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</si>
  <si>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</si>
  <si>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</si>
  <si>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</si>
  <si>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</si>
  <si>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</si>
  <si>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</si>
  <si>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</si>
  <si>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</si>
  <si>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</si>
  <si>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</si>
  <si>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</si>
  <si>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</si>
  <si>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</si>
  <si>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</si>
  <si>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</si>
  <si>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</si>
  <si>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</si>
  <si>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</si>
  <si>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</si>
  <si>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</si>
  <si>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</si>
  <si>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</si>
  <si>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</si>
  <si>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</si>
  <si>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</si>
  <si>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</si>
  <si>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</si>
  <si>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</si>
  <si>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</si>
  <si>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</si>
  <si>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</si>
  <si>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</si>
  <si>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</si>
  <si>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</si>
  <si>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</si>
  <si>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</si>
  <si>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</si>
  <si>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</si>
  <si>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</si>
  <si>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</si>
  <si>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</si>
  <si>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</si>
  <si>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</si>
  <si>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</si>
  <si>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</si>
  <si>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</si>
  <si>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</si>
  <si>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</si>
  <si>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</si>
  <si>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</si>
  <si>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</si>
  <si>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</si>
  <si>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</si>
  <si>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</si>
  <si>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</si>
  <si>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</si>
  <si>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</si>
  <si>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</si>
  <si>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</si>
  <si>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</si>
  <si>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</si>
  <si>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</si>
  <si>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</si>
  <si>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</si>
  <si>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</si>
  <si>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</si>
  <si>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</si>
  <si>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</si>
  <si>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</si>
  <si>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</si>
  <si>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</si>
  <si>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</si>
  <si>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</si>
  <si>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</si>
  <si>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</si>
  <si>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</si>
  <si>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</si>
  <si>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</si>
  <si>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</si>
  <si>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</si>
  <si>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</si>
  <si>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</si>
  <si>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</si>
  <si>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</si>
  <si>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</si>
  <si>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</si>
  <si>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</si>
  <si>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</si>
  <si>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</si>
  <si>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</si>
  <si>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</si>
  <si>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</si>
  <si>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</si>
  <si>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</si>
  <si>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</si>
  <si>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</si>
  <si>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</si>
  <si>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</si>
  <si>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</si>
  <si>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</si>
  <si>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</si>
  <si>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</si>
  <si>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</si>
  <si>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</si>
  <si>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</si>
  <si>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</si>
  <si>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</si>
  <si>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</si>
  <si>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</si>
  <si>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</si>
  <si>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</si>
  <si>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</si>
  <si>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</si>
  <si>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</si>
  <si>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</si>
  <si>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</si>
  <si>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</si>
  <si>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</si>
  <si>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</si>
  <si>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</si>
  <si>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</si>
  <si>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</si>
  <si>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</si>
  <si>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</si>
  <si>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</si>
  <si>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</si>
  <si>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</si>
  <si>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</si>
  <si>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</si>
  <si>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</si>
  <si>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</si>
  <si>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</si>
  <si>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</si>
  <si>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</si>
  <si>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</si>
  <si>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</si>
  <si>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</si>
  <si>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</si>
  <si>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</si>
  <si>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</si>
  <si>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</si>
  <si>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</si>
  <si>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</si>
  <si>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</si>
  <si>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</si>
  <si>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</si>
  <si>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</si>
  <si>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</si>
  <si>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</si>
  <si>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</si>
  <si>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</si>
  <si>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</si>
  <si>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</si>
  <si>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</si>
  <si>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</si>
  <si>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</si>
  <si>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</si>
  <si>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</si>
  <si>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</si>
  <si>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</si>
  <si>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</si>
  <si>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</si>
  <si>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</si>
  <si>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</si>
  <si>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</si>
  <si>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</si>
  <si>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</si>
  <si>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</si>
  <si>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</si>
  <si>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</si>
  <si>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</si>
  <si>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</si>
  <si>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</si>
  <si>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</si>
  <si>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</si>
  <si>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</si>
  <si>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</si>
  <si>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</si>
  <si>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</si>
  <si>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</si>
  <si>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</si>
  <si>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</si>
  <si>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</si>
  <si>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</si>
  <si>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</si>
  <si>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</si>
  <si>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</si>
  <si>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</si>
  <si>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</si>
  <si>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</si>
  <si>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</si>
  <si>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</si>
  <si>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</si>
  <si>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</si>
  <si>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</si>
  <si>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</si>
  <si>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</si>
  <si>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</si>
  <si>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</si>
  <si>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</si>
  <si>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</si>
  <si>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</si>
  <si>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</si>
  <si>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</si>
  <si>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</si>
  <si>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</si>
  <si>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</si>
  <si>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</si>
  <si>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</si>
  <si>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</si>
  <si>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</si>
  <si>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</si>
  <si>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</si>
  <si>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</si>
  <si>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</si>
  <si>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</si>
  <si>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</si>
  <si>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</si>
  <si>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</si>
  <si>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</si>
  <si>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</si>
  <si>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</si>
  <si>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</si>
  <si>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</si>
  <si>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</si>
  <si>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</si>
  <si>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</si>
  <si>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</si>
  <si>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</si>
  <si>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</si>
  <si>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</si>
  <si>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</si>
  <si>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</si>
  <si>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</si>
  <si>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</si>
  <si>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</si>
  <si>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</si>
  <si>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</si>
  <si>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</si>
  <si>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</si>
  <si>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</si>
  <si>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</si>
  <si>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</si>
  <si>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</si>
  <si>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</si>
  <si>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</si>
  <si>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</si>
  <si>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</si>
  <si>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</si>
  <si>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</si>
  <si>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</si>
  <si>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</si>
  <si>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</si>
  <si>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</si>
  <si>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</si>
  <si>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</si>
  <si>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</si>
  <si>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</si>
  <si>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</si>
  <si>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</si>
  <si>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</si>
  <si>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</si>
  <si>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</si>
  <si>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</si>
  <si>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</si>
  <si>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</si>
  <si>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</si>
  <si>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</si>
  <si>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</si>
  <si>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</si>
  <si>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</si>
  <si>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</si>
  <si>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</si>
  <si>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</si>
  <si>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</si>
  <si>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</si>
  <si>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</si>
  <si>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</si>
  <si>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</si>
  <si>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</si>
  <si>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</si>
  <si>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</si>
  <si>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</si>
  <si>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</si>
  <si>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</si>
  <si>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</si>
  <si>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</si>
  <si>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</si>
  <si>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</si>
  <si>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</si>
  <si>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</si>
  <si>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</si>
  <si>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</si>
  <si>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</si>
  <si>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</si>
  <si>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</si>
  <si>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</si>
  <si>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</si>
  <si>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</si>
  <si>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</si>
  <si>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</si>
  <si>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</si>
  <si>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</si>
  <si>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</si>
  <si>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</si>
  <si>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</si>
  <si>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</si>
  <si>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</si>
  <si>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</si>
  <si>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</si>
  <si>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</si>
  <si>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</si>
  <si>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</si>
  <si>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</si>
  <si>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</si>
  <si>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</si>
  <si>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</si>
  <si>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</si>
  <si>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</si>
  <si>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</si>
  <si>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</si>
  <si>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</si>
  <si>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</si>
  <si>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</si>
  <si>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</si>
  <si>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</si>
  <si>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</si>
  <si>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</si>
  <si>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</si>
  <si>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</si>
  <si>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</si>
  <si>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</si>
  <si>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</si>
  <si>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</si>
  <si>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</si>
  <si>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</si>
  <si>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</si>
  <si>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</si>
  <si>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</si>
  <si>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</si>
  <si>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</si>
  <si>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</si>
  <si>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</si>
  <si>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</si>
  <si>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</si>
  <si>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</si>
  <si>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</si>
  <si>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</si>
  <si>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</si>
  <si>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</si>
  <si>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</si>
  <si>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</si>
  <si>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</si>
  <si>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</si>
  <si>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</si>
  <si>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</si>
  <si>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</si>
  <si>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</si>
  <si>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</si>
  <si>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</si>
  <si>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</si>
  <si>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</si>
  <si>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</si>
  <si>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</si>
  <si>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</si>
  <si>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</si>
  <si>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</si>
  <si>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</si>
  <si>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</si>
  <si>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</si>
  <si>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</si>
  <si>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</si>
  <si>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</si>
  <si>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</si>
  <si>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</si>
  <si>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</si>
  <si>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</si>
  <si>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</si>
  <si>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</si>
  <si>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</si>
  <si>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</si>
  <si>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</si>
  <si>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</si>
  <si>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</si>
  <si>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</si>
  <si>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</si>
  <si>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</si>
  <si>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</si>
  <si>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</si>
  <si>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</si>
  <si>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</si>
  <si>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</si>
  <si>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</si>
  <si>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</si>
  <si>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</si>
  <si>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</si>
  <si>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</si>
  <si>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</si>
  <si>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</si>
  <si>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</si>
  <si>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</si>
  <si>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</si>
  <si>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</si>
  <si>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</si>
  <si>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</si>
  <si>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</si>
  <si>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</si>
  <si>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</si>
  <si>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</si>
  <si>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</si>
  <si>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</si>
  <si>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</si>
  <si>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</si>
  <si>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</si>
  <si>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</si>
  <si>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</si>
  <si>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</si>
  <si>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</si>
  <si>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</si>
  <si>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</si>
  <si>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</si>
  <si>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</si>
  <si>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</si>
  <si>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</si>
  <si>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</si>
  <si>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</si>
  <si>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</si>
  <si>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</si>
  <si>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</si>
  <si>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</si>
  <si>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</si>
  <si>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</si>
  <si>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</si>
  <si>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</si>
  <si>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</si>
  <si>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</si>
  <si>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</si>
  <si>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</si>
  <si>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</si>
  <si>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</si>
  <si>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</si>
  <si>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</si>
  <si>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</si>
  <si>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</si>
  <si>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</si>
  <si>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</si>
  <si>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</si>
  <si>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</si>
  <si>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</si>
  <si>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</si>
  <si>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</si>
  <si>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</si>
  <si>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</si>
  <si>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</si>
  <si>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</si>
  <si>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</si>
  <si>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</si>
  <si>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</si>
  <si>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</si>
  <si>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</si>
  <si>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</si>
  <si>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</si>
  <si>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</si>
  <si>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</si>
  <si>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</si>
  <si>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</si>
  <si>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</si>
  <si>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</si>
  <si>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</si>
  <si>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</si>
  <si>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</si>
  <si>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</si>
  <si>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</si>
  <si>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</si>
  <si>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</si>
  <si>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</si>
  <si>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</si>
  <si>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</si>
  <si>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</si>
  <si>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</si>
  <si>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</si>
  <si>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</si>
  <si>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</si>
  <si>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</si>
  <si>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</si>
  <si>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</si>
  <si>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</si>
  <si>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</si>
  <si>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</si>
  <si>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</si>
  <si>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</si>
  <si>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</si>
  <si>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</si>
  <si>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</si>
  <si>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</si>
  <si>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</si>
  <si>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</si>
  <si>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</si>
  <si>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</si>
  <si>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</si>
  <si>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</si>
  <si>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</si>
  <si>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</si>
  <si>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</si>
  <si>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</si>
  <si>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</si>
  <si>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</si>
  <si>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</si>
  <si>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</si>
  <si>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</si>
  <si>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</si>
  <si>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</si>
  <si>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</si>
  <si>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</si>
  <si>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</si>
  <si>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</si>
  <si>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</si>
  <si>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</si>
  <si>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</si>
  <si>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</si>
  <si>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</si>
  <si>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</si>
  <si>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</si>
  <si>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</si>
  <si>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</si>
  <si>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</si>
  <si>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</si>
  <si>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</si>
  <si>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</si>
  <si>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</si>
  <si>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</si>
  <si>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</si>
  <si>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</si>
  <si>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</si>
  <si>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</si>
  <si>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</si>
  <si>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</si>
  <si>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</si>
  <si>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</si>
  <si>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</si>
  <si>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</si>
  <si>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</si>
  <si>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</si>
  <si>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</si>
  <si>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</si>
  <si>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</si>
  <si>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</si>
  <si>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</si>
  <si>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</si>
  <si>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</si>
  <si>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</si>
  <si>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</si>
  <si>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</si>
  <si>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</si>
  <si>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</si>
  <si>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</si>
  <si>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</si>
  <si>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</si>
  <si>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</si>
  <si>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</si>
  <si>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</si>
  <si>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</si>
  <si>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</si>
  <si>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</si>
  <si>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</si>
  <si>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</si>
  <si>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</si>
  <si>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</si>
  <si>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</si>
  <si>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</si>
  <si>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</si>
  <si>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</si>
  <si>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</si>
  <si>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</si>
  <si>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</si>
  <si>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</si>
  <si>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</si>
  <si>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</si>
  <si>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</si>
  <si>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</si>
  <si>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</si>
  <si>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</si>
  <si>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</si>
  <si>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</si>
  <si>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</si>
  <si>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</si>
  <si>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</si>
  <si>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</si>
  <si>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</si>
  <si>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</si>
  <si>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</si>
  <si>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</si>
  <si>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</si>
  <si>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</si>
  <si>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</si>
  <si>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</si>
  <si>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</si>
  <si>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</si>
  <si>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</si>
  <si>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</si>
  <si>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</si>
  <si>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</si>
  <si>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</si>
  <si>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</si>
  <si>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</si>
  <si>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</si>
  <si>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</si>
  <si>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</si>
  <si>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</si>
  <si>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</si>
  <si>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</si>
  <si>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</si>
  <si>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</si>
  <si>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</si>
  <si>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</si>
  <si>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</si>
  <si>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</si>
  <si>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</si>
  <si>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</si>
  <si>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</si>
  <si>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</si>
  <si>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</si>
  <si>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</si>
  <si>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</si>
  <si>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</si>
  <si>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</si>
  <si>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</si>
  <si>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</si>
  <si>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</si>
  <si>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</si>
  <si>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</si>
  <si>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</si>
  <si>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</si>
  <si>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</si>
  <si>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</si>
  <si>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</si>
  <si>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</si>
  <si>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</si>
  <si>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</si>
  <si>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</si>
  <si>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</si>
  <si>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</si>
  <si>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</si>
  <si>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</si>
  <si>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</si>
  <si>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</si>
  <si>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</si>
  <si>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</si>
  <si>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</si>
  <si>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</si>
  <si>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</si>
  <si>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</si>
  <si>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</si>
  <si>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</si>
  <si>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</si>
  <si>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</si>
  <si>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</si>
  <si>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</si>
  <si>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</si>
  <si>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</si>
  <si>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</si>
  <si>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</si>
  <si>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</si>
  <si>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</si>
  <si>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</si>
  <si>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</si>
  <si>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</si>
  <si>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</si>
  <si>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</si>
  <si>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</si>
  <si>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</si>
  <si>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</si>
  <si>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</si>
  <si>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</si>
  <si>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</si>
  <si>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</si>
  <si>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</si>
  <si>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</si>
  <si>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</si>
  <si>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</si>
  <si>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</si>
  <si>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</si>
  <si>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</si>
  <si>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</si>
  <si>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</si>
  <si>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</si>
  <si>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</si>
  <si>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</si>
  <si>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</si>
  <si>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</si>
  <si>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</si>
  <si>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</si>
  <si>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</si>
  <si>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</si>
  <si>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</si>
  <si>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</si>
  <si>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</si>
  <si>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</si>
  <si>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</si>
  <si>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</si>
  <si>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</si>
  <si>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</si>
  <si>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</si>
  <si>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</si>
  <si>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</si>
  <si>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</si>
  <si>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</si>
  <si>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</si>
  <si>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</si>
  <si>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</si>
  <si>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</si>
  <si>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</si>
  <si>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</si>
  <si>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</si>
  <si>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</si>
  <si>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</si>
  <si>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</si>
  <si>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</si>
  <si>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</si>
  <si>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</si>
  <si>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</si>
  <si>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</si>
  <si>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</si>
  <si>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</si>
  <si>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</si>
  <si>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</si>
  <si>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</si>
  <si>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</si>
  <si>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</si>
  <si>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</si>
  <si>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</si>
  <si>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</si>
  <si>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</si>
  <si>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</si>
  <si>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</si>
  <si>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</si>
  <si>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</si>
  <si>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</si>
  <si>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</si>
  <si>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</si>
  <si>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</si>
  <si>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</si>
  <si>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</si>
  <si>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</si>
  <si>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</si>
  <si>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</si>
  <si>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</si>
  <si>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</si>
  <si>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</si>
  <si>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</si>
  <si>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</si>
  <si>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</si>
  <si>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</si>
  <si>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</si>
  <si>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</si>
  <si>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</si>
  <si>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</si>
  <si>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</si>
  <si>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</si>
  <si>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</si>
  <si>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</si>
  <si>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</si>
  <si>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</si>
  <si>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</si>
  <si>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</si>
  <si>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</si>
  <si>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</si>
  <si>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</si>
  <si>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</si>
  <si>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</si>
  <si>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</si>
  <si>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</si>
  <si>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</si>
  <si>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</si>
  <si>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</si>
  <si>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</si>
  <si>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</si>
  <si>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</si>
  <si>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</si>
  <si>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</si>
  <si>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</si>
  <si>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</si>
  <si>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</si>
  <si>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</si>
  <si>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</si>
  <si>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</si>
  <si>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</si>
  <si>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</si>
  <si>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</si>
  <si>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</si>
  <si>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</si>
  <si>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</si>
  <si>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</si>
  <si>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</si>
  <si>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</si>
  <si>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</si>
  <si>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</si>
  <si>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</si>
  <si>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</si>
  <si>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</si>
  <si>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</si>
  <si>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</si>
  <si>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</si>
  <si>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</si>
  <si>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</si>
  <si>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</si>
  <si>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</si>
  <si>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</si>
  <si>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</si>
  <si>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</si>
  <si>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</si>
  <si>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</si>
  <si>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</si>
  <si>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</si>
  <si>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</si>
  <si>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</si>
  <si>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</si>
  <si>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</si>
  <si>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</si>
  <si>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</si>
  <si>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</si>
  <si>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</si>
  <si>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</si>
  <si>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</si>
  <si>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</si>
  <si>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</si>
  <si>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</si>
  <si>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</si>
  <si>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</si>
  <si>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</si>
  <si>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</si>
  <si>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</si>
  <si>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</si>
  <si>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</si>
  <si>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</si>
  <si>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</si>
  <si>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</si>
  <si>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</si>
  <si>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</si>
  <si>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</si>
  <si>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</si>
  <si>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</si>
  <si>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</si>
  <si>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</si>
  <si>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</si>
  <si>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</si>
  <si>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</si>
  <si>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</si>
  <si>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</si>
  <si>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</si>
  <si>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</si>
  <si>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</si>
  <si>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</si>
  <si>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</si>
  <si>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</si>
  <si>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</si>
  <si>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</si>
  <si>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</si>
  <si>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</si>
  <si>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</si>
  <si>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</si>
  <si>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</si>
  <si>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</si>
  <si>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</si>
  <si>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</si>
  <si>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</si>
  <si>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</si>
  <si>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</si>
  <si>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</si>
  <si>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</si>
  <si>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</si>
  <si>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</si>
  <si>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</si>
  <si>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</si>
  <si>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</si>
  <si>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</si>
  <si>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</si>
  <si>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</si>
  <si>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</si>
  <si>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</si>
  <si>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</si>
  <si>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</si>
  <si>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</si>
  <si>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</si>
  <si>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</si>
  <si>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</si>
  <si>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</si>
  <si>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</si>
  <si>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</si>
  <si>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</si>
  <si>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</si>
  <si>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</si>
  <si>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</si>
  <si>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</si>
  <si>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</si>
  <si>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</si>
  <si>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</si>
  <si>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</si>
  <si>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</si>
  <si>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</si>
  <si>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</si>
  <si>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</si>
  <si>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</si>
  <si>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</si>
  <si>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</si>
  <si>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</si>
  <si>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</si>
  <si>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</si>
  <si>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</si>
  <si>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</si>
  <si>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</si>
  <si>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</si>
  <si>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</si>
  <si>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</si>
  <si>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</si>
  <si>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</si>
  <si>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</si>
  <si>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</si>
  <si>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</si>
  <si>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</si>
  <si>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</si>
  <si>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</si>
  <si>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</si>
  <si>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</si>
  <si>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</si>
  <si>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</si>
  <si>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</si>
  <si>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</si>
  <si>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</si>
  <si>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</si>
  <si>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</si>
  <si>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</si>
  <si>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</si>
  <si>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</si>
  <si>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</si>
  <si>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</si>
  <si>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</si>
  <si>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</si>
  <si>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</si>
  <si>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</si>
  <si>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</si>
  <si>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</si>
  <si>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</si>
  <si>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</si>
  <si>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</si>
  <si>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</si>
  <si>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</si>
  <si>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</si>
  <si>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</si>
  <si>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</si>
  <si>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</si>
  <si>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</si>
  <si>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</si>
  <si>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</si>
  <si>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</si>
  <si>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</si>
  <si>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</si>
  <si>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</si>
  <si>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</si>
  <si>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</si>
  <si>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</si>
  <si>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</si>
  <si>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</si>
  <si>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</si>
  <si>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</si>
  <si>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</si>
  <si>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</si>
  <si>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</si>
  <si>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</si>
  <si>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</si>
  <si>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</si>
  <si>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</si>
  <si>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</si>
  <si>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</si>
  <si>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</si>
  <si>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</si>
  <si>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</si>
  <si>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</si>
  <si>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</si>
  <si>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</si>
  <si>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</si>
  <si>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</si>
  <si>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</si>
  <si>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</si>
  <si>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</si>
  <si>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</si>
  <si>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</si>
  <si>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</si>
  <si>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</si>
  <si>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</si>
  <si>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</si>
  <si>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</si>
  <si>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</si>
  <si>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</si>
  <si>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</si>
  <si>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</si>
  <si>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</si>
  <si>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</si>
  <si>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</si>
  <si>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</si>
  <si>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</si>
  <si>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</si>
  <si>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</si>
  <si>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</si>
  <si>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</si>
  <si>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</si>
  <si>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</si>
  <si>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</si>
  <si>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</si>
  <si>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</si>
  <si>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</si>
  <si>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</si>
  <si>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</si>
  <si>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</si>
  <si>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</si>
  <si>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</si>
  <si>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</si>
  <si>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</si>
  <si>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</si>
  <si>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</si>
  <si>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</si>
  <si>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</si>
  <si>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</si>
  <si>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</si>
  <si>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</si>
  <si>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</si>
  <si>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</si>
  <si>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</si>
  <si>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</si>
  <si>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</si>
  <si>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</si>
  <si>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</si>
  <si>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</si>
  <si>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</si>
  <si>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</si>
  <si>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</si>
  <si>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</si>
  <si>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</si>
  <si>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</si>
  <si>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</si>
  <si>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</si>
  <si>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</si>
  <si>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</si>
  <si>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</si>
  <si>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</si>
  <si>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</si>
  <si>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</si>
  <si>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</si>
  <si>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</si>
  <si>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</si>
  <si>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</si>
  <si>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</si>
  <si>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</si>
  <si>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</si>
  <si>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</si>
  <si>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</si>
  <si>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</si>
  <si>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</si>
  <si>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</si>
  <si>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</si>
  <si>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</si>
  <si>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</si>
  <si>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</si>
  <si>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</si>
  <si>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</si>
  <si>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</si>
  <si>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</si>
  <si>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</si>
  <si>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</si>
  <si>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</si>
  <si>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</si>
  <si>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</si>
  <si>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</si>
  <si>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</si>
  <si>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</si>
  <si>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</si>
  <si>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</si>
  <si>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</si>
  <si>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</si>
  <si>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</si>
  <si>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</si>
  <si>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</si>
  <si>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</si>
  <si>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</si>
  <si>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</si>
  <si>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</si>
  <si>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</si>
  <si>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</si>
  <si>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</si>
  <si>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</si>
  <si>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</si>
  <si>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</si>
  <si>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</si>
  <si>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</si>
  <si>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</si>
  <si>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</si>
  <si>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</si>
  <si>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</si>
  <si>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</si>
  <si>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</si>
  <si>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</si>
  <si>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</si>
  <si>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</si>
  <si>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</si>
  <si>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</si>
  <si>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</si>
  <si>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</si>
  <si>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</si>
  <si>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</si>
  <si>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</si>
  <si>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</si>
  <si>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</si>
  <si>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</si>
  <si>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</si>
  <si>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</si>
  <si>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</si>
  <si>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</si>
  <si>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</si>
  <si>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</si>
  <si>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</si>
  <si>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</si>
  <si>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</si>
  <si>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</si>
  <si>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</si>
  <si>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</si>
  <si>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</si>
  <si>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</si>
  <si>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</si>
  <si>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</si>
  <si>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</si>
  <si>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</si>
  <si>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</si>
  <si>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</si>
  <si>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</si>
  <si>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</si>
  <si>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</si>
  <si>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</si>
  <si>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</si>
  <si>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</si>
  <si>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</si>
  <si>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</si>
  <si>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</si>
  <si>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</si>
  <si>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</si>
  <si>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</si>
  <si>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</si>
  <si>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</si>
  <si>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</si>
  <si>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</si>
  <si>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</si>
  <si>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</si>
  <si>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</si>
  <si>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</si>
  <si>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</si>
  <si>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</si>
  <si>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</si>
  <si>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</si>
  <si>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</si>
  <si>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</si>
  <si>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</si>
  <si>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</si>
  <si>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</si>
  <si>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</si>
  <si>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</si>
  <si>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</si>
  <si>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</si>
  <si>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</si>
  <si>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</si>
  <si>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</si>
  <si>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</si>
  <si>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</si>
  <si>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</si>
  <si>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</si>
  <si>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</si>
  <si>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</si>
  <si>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</si>
  <si>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</si>
  <si>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</si>
  <si>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</si>
  <si>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</si>
  <si>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</si>
  <si>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</si>
  <si>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</si>
  <si>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</si>
  <si>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</si>
  <si>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</si>
  <si>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</si>
  <si>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</si>
  <si>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</si>
  <si>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</si>
  <si>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</si>
  <si>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</si>
  <si>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</si>
  <si>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</si>
  <si>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</si>
  <si>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</si>
  <si>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</si>
  <si>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</si>
  <si>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</si>
  <si>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</si>
  <si>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</si>
  <si>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</si>
  <si>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</si>
  <si>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</si>
  <si>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</si>
  <si>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</si>
  <si>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</si>
  <si>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</si>
  <si>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</si>
  <si>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</si>
  <si>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</si>
  <si>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</si>
  <si>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</si>
  <si>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</si>
  <si>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</si>
  <si>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</si>
  <si>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</si>
  <si>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</si>
  <si>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</si>
  <si>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</si>
  <si>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</si>
  <si>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</si>
  <si>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</si>
  <si>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</si>
  <si>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</si>
  <si>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</si>
  <si>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</si>
  <si>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</si>
  <si>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</si>
  <si>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</si>
  <si>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</si>
  <si>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</si>
  <si>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</si>
  <si>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</si>
  <si>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</si>
  <si>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</si>
  <si>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</si>
  <si>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</si>
  <si>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</si>
  <si>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</si>
  <si>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</si>
  <si>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</si>
  <si>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</si>
  <si>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</si>
  <si>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</si>
  <si>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</si>
  <si>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</si>
  <si>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</si>
  <si>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</si>
  <si>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</si>
  <si>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</si>
  <si>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</si>
  <si>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</si>
  <si>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</si>
  <si>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</si>
  <si>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</si>
  <si>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</si>
  <si>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</si>
  <si>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</si>
  <si>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</si>
  <si>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</si>
  <si>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</si>
  <si>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</si>
  <si>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</si>
  <si>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</si>
  <si>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</si>
  <si>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</si>
  <si>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</si>
  <si>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</si>
  <si>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</si>
  <si>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</si>
  <si>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</si>
  <si>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</si>
  <si>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</si>
  <si>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</si>
  <si>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</si>
  <si>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</si>
  <si>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</si>
  <si>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</si>
  <si>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</si>
  <si>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</si>
  <si>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</si>
  <si>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</si>
  <si>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</si>
  <si>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</si>
  <si>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</si>
  <si>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</si>
  <si>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</si>
  <si>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</si>
  <si>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</si>
  <si>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</si>
  <si>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</si>
  <si>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</si>
  <si>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</si>
  <si>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</si>
  <si>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</si>
  <si>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</si>
  <si>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</si>
  <si>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</si>
  <si>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</si>
  <si>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</si>
  <si>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</si>
  <si>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</si>
  <si>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</si>
  <si>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</si>
  <si>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</si>
  <si>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</si>
  <si>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</si>
  <si>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</si>
  <si>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</si>
  <si>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</si>
  <si>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</si>
  <si>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</si>
  <si>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</si>
  <si>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</si>
  <si>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</si>
  <si>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</si>
  <si>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</si>
  <si>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</si>
  <si>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</si>
  <si>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</si>
  <si>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</si>
  <si>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</si>
  <si>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</si>
  <si>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</si>
  <si>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</si>
  <si>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</si>
  <si>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</si>
  <si>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</si>
  <si>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</si>
  <si>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</si>
  <si>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</si>
  <si>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</si>
  <si>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</si>
  <si>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</si>
  <si>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</si>
  <si>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</si>
  <si>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</si>
  <si>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</si>
  <si>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</si>
  <si>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</si>
  <si>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</si>
  <si>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</si>
  <si>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</si>
  <si>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</si>
  <si>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</si>
  <si>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</si>
  <si>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</si>
  <si>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</si>
  <si>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</si>
  <si>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</si>
  <si>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</si>
  <si>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</si>
  <si>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</si>
  <si>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</si>
  <si>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</si>
  <si>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</si>
  <si>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</si>
  <si>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</si>
  <si>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</si>
  <si>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</si>
  <si>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</si>
  <si>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</si>
  <si>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</si>
  <si>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</si>
  <si>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</si>
  <si>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</si>
  <si>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</si>
  <si>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</si>
  <si>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</si>
  <si>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</si>
  <si>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</si>
  <si>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</si>
  <si>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</si>
  <si>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</si>
  <si>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</si>
  <si>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</si>
  <si>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</si>
  <si>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</si>
  <si>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</si>
  <si>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</si>
  <si>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</si>
  <si>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</si>
  <si>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</si>
  <si>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</si>
  <si>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</si>
  <si>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</si>
  <si>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</si>
  <si>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</si>
  <si>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</si>
  <si>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</si>
  <si>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</si>
  <si>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</si>
  <si>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</si>
  <si>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</si>
  <si>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</si>
  <si>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</si>
  <si>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</si>
  <si>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</si>
  <si>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</si>
  <si>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</si>
  <si>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</si>
  <si>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</si>
  <si>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</si>
  <si>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</si>
  <si>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</si>
  <si>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</si>
  <si>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</si>
  <si>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</si>
  <si>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</si>
  <si>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</si>
  <si>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</si>
  <si>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</si>
  <si>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</si>
  <si>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</si>
  <si>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</si>
  <si>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</si>
  <si>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</si>
  <si>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</si>
  <si>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</si>
  <si>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</si>
  <si>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</si>
  <si>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</si>
  <si>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</si>
  <si>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</si>
  <si>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</si>
  <si>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</si>
  <si>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</si>
  <si>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</si>
  <si>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</si>
  <si>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</si>
  <si>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</si>
  <si>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</si>
  <si>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</si>
  <si>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</si>
  <si>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</si>
  <si>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</si>
  <si>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</si>
  <si>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</si>
  <si>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</si>
  <si>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</si>
  <si>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</si>
  <si>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</si>
  <si>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</si>
  <si>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</si>
  <si>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</si>
  <si>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</si>
  <si>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</si>
  <si>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</si>
  <si>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</si>
  <si>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</si>
  <si>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</si>
  <si>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</si>
  <si>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</si>
  <si>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</si>
  <si>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</si>
  <si>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</si>
  <si>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</si>
  <si>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</si>
  <si>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</si>
  <si>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</si>
  <si>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</si>
  <si>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</si>
  <si>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</si>
  <si>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</si>
  <si>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</si>
  <si>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</si>
  <si>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</si>
  <si>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</si>
  <si>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</si>
  <si>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</si>
  <si>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</si>
  <si>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</si>
  <si>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</si>
  <si>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</si>
  <si>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</si>
  <si>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</si>
  <si>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</si>
  <si>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</si>
  <si>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</si>
  <si>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</si>
  <si>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</si>
  <si>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</si>
  <si>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</si>
  <si>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</si>
  <si>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</si>
  <si>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</si>
  <si>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</si>
  <si>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</si>
  <si>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</si>
  <si>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</si>
  <si>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</si>
  <si>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</si>
  <si>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</si>
  <si>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</si>
  <si>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</si>
  <si>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</si>
  <si>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</si>
  <si>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</si>
  <si>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</si>
  <si>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</si>
  <si>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</si>
  <si>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</si>
  <si>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</si>
  <si>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</si>
  <si>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</si>
  <si>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</si>
  <si>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</si>
  <si>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</si>
  <si>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</si>
  <si>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</si>
  <si>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</si>
  <si>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</si>
  <si>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</si>
  <si>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</si>
  <si>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</si>
  <si>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</si>
  <si>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</si>
  <si>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</si>
  <si>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</si>
  <si>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</si>
  <si>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</si>
  <si>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</si>
  <si>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</si>
  <si>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</si>
  <si>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</si>
  <si>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</si>
  <si>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</si>
  <si>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</si>
  <si>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</si>
  <si>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</si>
  <si>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</si>
  <si>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</si>
  <si>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</si>
  <si>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</si>
  <si>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</si>
  <si>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</si>
  <si>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</si>
  <si>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</si>
  <si>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</si>
  <si>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</si>
  <si>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</si>
  <si>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</si>
  <si>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</si>
  <si>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</si>
  <si>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</si>
  <si>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</si>
  <si>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</si>
  <si>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</si>
  <si>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</si>
  <si>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</si>
  <si>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</si>
  <si>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</si>
  <si>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</si>
  <si>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</si>
  <si>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</si>
  <si>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</si>
  <si>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</si>
  <si>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</si>
  <si>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</si>
  <si>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</si>
  <si>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</si>
  <si>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</si>
  <si>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</si>
  <si>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</si>
  <si>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</si>
  <si>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</si>
  <si>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</si>
  <si>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</si>
  <si>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</si>
  <si>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</si>
  <si>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</si>
  <si>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</si>
  <si>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</si>
  <si>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</si>
  <si>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</si>
  <si>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</si>
  <si>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</si>
  <si>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</si>
  <si>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</si>
  <si>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</si>
  <si>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</si>
  <si>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</si>
  <si>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</si>
  <si>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</si>
  <si>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</si>
  <si>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</si>
  <si>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</si>
  <si>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</si>
  <si>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</si>
  <si>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</si>
  <si>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</si>
  <si>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</si>
  <si>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</si>
  <si>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</si>
  <si>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</si>
  <si>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</si>
  <si>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</si>
  <si>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</si>
  <si>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</si>
  <si>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</si>
  <si>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</si>
  <si>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</si>
  <si>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</si>
  <si>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</si>
  <si>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</si>
  <si>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</si>
  <si>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</si>
  <si>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</si>
  <si>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</si>
  <si>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</si>
  <si>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</si>
  <si>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</si>
  <si>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</si>
  <si>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</si>
  <si>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</si>
  <si>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</si>
  <si>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</si>
  <si>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</si>
  <si>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</si>
  <si>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</si>
  <si>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</si>
  <si>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</si>
  <si>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</si>
  <si>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</si>
  <si>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</si>
  <si>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</si>
  <si>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</si>
  <si>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</si>
  <si>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</si>
  <si>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</si>
  <si>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</si>
  <si>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</si>
  <si>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</si>
  <si>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</si>
  <si>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</si>
  <si>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</si>
  <si>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</si>
  <si>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</si>
  <si>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</si>
  <si>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</si>
  <si>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</si>
  <si>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</si>
  <si>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</si>
  <si>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</si>
  <si>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</si>
  <si>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</si>
  <si>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</si>
  <si>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</si>
  <si>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</si>
  <si>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</si>
  <si>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</si>
  <si>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</si>
  <si>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</si>
  <si>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</si>
  <si>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</si>
  <si>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</si>
  <si>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</si>
  <si>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</si>
  <si>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</si>
  <si>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</si>
  <si>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</si>
  <si>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</si>
  <si>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</si>
  <si>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</si>
  <si>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</si>
  <si>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</si>
  <si>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</si>
  <si>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</si>
  <si>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</si>
  <si>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</si>
  <si>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</si>
  <si>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</si>
  <si>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</si>
  <si>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</si>
  <si>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</si>
  <si>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</si>
  <si>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</si>
  <si>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</si>
  <si>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</si>
  <si>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</si>
  <si>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</si>
  <si>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</si>
  <si>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</si>
  <si>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</si>
  <si>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</si>
  <si>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</si>
  <si>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</si>
  <si>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</si>
  <si>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</si>
  <si>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</si>
  <si>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</si>
  <si>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</si>
  <si>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</si>
  <si>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</si>
  <si>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</si>
  <si>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</si>
  <si>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</si>
  <si>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</si>
  <si>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</si>
  <si>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</si>
  <si>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</si>
  <si>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</si>
  <si>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</si>
  <si>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</si>
  <si>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</si>
  <si>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</si>
  <si>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</si>
  <si>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</si>
  <si>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</si>
  <si>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</si>
  <si>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</si>
  <si>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</si>
  <si>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</si>
  <si>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</si>
  <si>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</si>
  <si>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</si>
  <si>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</si>
  <si>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</si>
  <si>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</si>
  <si>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</si>
  <si>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</si>
  <si>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</si>
  <si>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</si>
  <si>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</si>
  <si>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</si>
  <si>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</si>
  <si>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</si>
  <si>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</si>
  <si>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</si>
  <si>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</si>
  <si>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</si>
  <si>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</si>
  <si>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</si>
  <si>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</si>
  <si>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</si>
  <si>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</si>
  <si>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</si>
  <si>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</si>
  <si>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</si>
  <si>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</si>
  <si>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</si>
  <si>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</si>
  <si>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</si>
  <si>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</si>
  <si>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</si>
  <si>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</si>
  <si>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</si>
  <si>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</si>
  <si>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</si>
  <si>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</si>
  <si>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</si>
  <si>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</si>
  <si>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</si>
  <si>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</si>
  <si>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</si>
  <si>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</si>
  <si>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</si>
  <si>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</si>
  <si>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</si>
  <si>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</si>
  <si>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</si>
  <si>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</si>
  <si>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</si>
  <si>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</si>
  <si>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</si>
  <si>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</si>
  <si>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</si>
  <si>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</si>
  <si>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</si>
  <si>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</si>
  <si>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</si>
  <si>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</si>
  <si>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</si>
  <si>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</si>
  <si>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</si>
  <si>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</si>
  <si>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</si>
  <si>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</si>
  <si>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</si>
  <si>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</si>
  <si>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</si>
  <si>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</si>
  <si>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</si>
  <si>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</si>
  <si>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</si>
  <si>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</si>
  <si>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</si>
  <si>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</si>
  <si>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</si>
  <si>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</si>
  <si>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</si>
  <si>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</si>
  <si>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</si>
  <si>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</si>
  <si>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</si>
  <si>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</si>
  <si>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</si>
  <si>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</si>
  <si>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</si>
  <si>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</si>
  <si>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</si>
  <si>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</si>
  <si>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</si>
  <si>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</si>
  <si>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</si>
  <si>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</si>
  <si>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</si>
  <si>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</si>
  <si>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</si>
  <si>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</si>
  <si>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</si>
  <si>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</si>
  <si>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</si>
  <si>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</si>
  <si>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</si>
  <si>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</si>
  <si>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</si>
  <si>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</si>
  <si>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</si>
  <si>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</si>
  <si>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</si>
  <si>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</si>
  <si>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</si>
  <si>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</si>
  <si>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</si>
  <si>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</si>
  <si>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</si>
  <si>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</si>
  <si>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</si>
  <si>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</si>
  <si>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</si>
  <si>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</si>
  <si>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</si>
  <si>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</si>
  <si>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</si>
  <si>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</si>
  <si>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</si>
  <si>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</si>
  <si>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</si>
  <si>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</si>
  <si>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</si>
  <si>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</si>
  <si>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</si>
  <si>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</si>
  <si>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</si>
  <si>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</si>
  <si>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</si>
  <si>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</si>
  <si>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</si>
  <si>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</si>
  <si>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</si>
  <si>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</si>
  <si>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</si>
  <si>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</si>
  <si>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</si>
  <si>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</si>
  <si>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</si>
  <si>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</si>
  <si>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</si>
  <si>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</si>
  <si>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</si>
  <si>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</si>
  <si>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</si>
  <si>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</si>
  <si>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</si>
  <si>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</si>
  <si>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</si>
  <si>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</si>
  <si>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</si>
  <si>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</si>
  <si>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</si>
  <si>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</si>
  <si>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</si>
  <si>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</si>
  <si>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</si>
  <si>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</si>
  <si>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</si>
  <si>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</si>
  <si>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</si>
  <si>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</si>
  <si>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</si>
  <si>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</si>
  <si>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</si>
  <si>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</si>
  <si>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</si>
  <si>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</si>
  <si>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</si>
  <si>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</si>
  <si>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</si>
  <si>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</si>
  <si>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</si>
  <si>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</si>
  <si>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</si>
  <si>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</si>
  <si>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</si>
  <si>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</si>
  <si>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</si>
  <si>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</si>
  <si>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</si>
  <si>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</si>
  <si>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</si>
  <si>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</si>
  <si>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</si>
  <si>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</si>
  <si>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</si>
  <si>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</si>
  <si>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</si>
  <si>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</si>
  <si>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</si>
  <si>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</si>
  <si>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</si>
  <si>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</si>
  <si>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</si>
  <si>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</si>
  <si>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</si>
  <si>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</si>
  <si>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</si>
  <si>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</si>
  <si>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</si>
  <si>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</si>
  <si>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</si>
  <si>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</si>
  <si>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</si>
  <si>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</si>
  <si>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</si>
  <si>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</si>
  <si>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</si>
  <si>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</si>
  <si>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</si>
  <si>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</si>
  <si>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</si>
  <si>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</si>
  <si>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</si>
  <si>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</si>
  <si>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</si>
  <si>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</si>
  <si>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</si>
  <si>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</si>
  <si>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</si>
  <si>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</si>
  <si>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</si>
  <si>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</si>
  <si>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</si>
  <si>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</si>
  <si>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</si>
  <si>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</si>
  <si>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</si>
  <si>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</si>
  <si>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</si>
  <si>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</si>
  <si>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</si>
  <si>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</si>
  <si>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</si>
  <si>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</si>
  <si>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</si>
  <si>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</si>
  <si>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</si>
  <si>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</si>
  <si>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</si>
  <si>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</si>
  <si>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</si>
  <si>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</si>
  <si>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</si>
  <si>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</si>
  <si>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</si>
  <si>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</si>
  <si>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</si>
  <si>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</si>
  <si>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</si>
  <si>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</si>
  <si>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</si>
  <si>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</si>
  <si>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</si>
  <si>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</si>
  <si>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</si>
  <si>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</si>
  <si>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</si>
  <si>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</si>
  <si>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</si>
  <si>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</si>
  <si>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</si>
  <si>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</si>
  <si>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</si>
  <si>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</si>
  <si>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</si>
  <si>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</si>
  <si>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</si>
  <si>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</si>
  <si>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</si>
  <si>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</si>
  <si>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</si>
  <si>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</si>
  <si>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</si>
  <si>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</si>
  <si>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</si>
  <si>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</si>
  <si>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</si>
  <si>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</si>
  <si>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</si>
  <si>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</si>
  <si>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</si>
  <si>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</si>
  <si>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</si>
  <si>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</si>
  <si>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</si>
  <si>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</si>
  <si>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</si>
  <si>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</si>
  <si>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</si>
  <si>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</si>
  <si>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</si>
  <si>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</si>
  <si>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</si>
  <si>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</si>
  <si>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</si>
  <si>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</si>
  <si>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</si>
  <si>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</si>
  <si>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</si>
  <si>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</si>
  <si>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</si>
  <si>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</si>
  <si>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</si>
  <si>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</si>
  <si>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</si>
  <si>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</si>
  <si>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</si>
  <si>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</si>
  <si>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</si>
  <si>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</si>
  <si>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</si>
  <si>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</si>
  <si>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</si>
  <si>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</si>
  <si>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</si>
  <si>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</si>
  <si>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</si>
  <si>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</si>
  <si>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</si>
  <si>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</si>
  <si>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</si>
  <si>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</si>
  <si>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</si>
  <si>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</si>
  <si>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</si>
  <si>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</si>
  <si>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</si>
  <si>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</si>
  <si>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</si>
  <si>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</si>
  <si>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</si>
  <si>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</si>
  <si>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</si>
  <si>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</si>
  <si>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</si>
  <si>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</si>
  <si>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</si>
  <si>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</si>
  <si>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</si>
  <si>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</si>
  <si>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</si>
  <si>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</si>
  <si>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</si>
  <si>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</si>
  <si>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</si>
  <si>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</si>
  <si>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</si>
  <si>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</si>
  <si>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</si>
  <si>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</si>
  <si>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</si>
  <si>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</si>
  <si>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</si>
  <si>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</si>
  <si>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</si>
  <si>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</si>
  <si>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</si>
  <si>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</si>
  <si>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</si>
  <si>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</si>
  <si>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</si>
  <si>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</si>
  <si>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</si>
  <si>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</si>
  <si>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</si>
  <si>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</si>
  <si>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</si>
  <si>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</si>
  <si>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</si>
  <si>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</si>
  <si>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</si>
  <si>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</si>
  <si>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</si>
  <si>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</si>
  <si>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</si>
  <si>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</si>
  <si>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</si>
  <si>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</si>
  <si>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</si>
  <si>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</si>
  <si>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</si>
  <si>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</si>
  <si>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</si>
  <si>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</si>
  <si>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</si>
  <si>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</si>
  <si>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</si>
  <si>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</si>
  <si>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</si>
  <si>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</si>
  <si>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</si>
  <si>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</si>
  <si>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</si>
  <si>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</si>
  <si>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</si>
  <si>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</si>
  <si>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</si>
  <si>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</si>
  <si>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</si>
  <si>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</si>
  <si>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</si>
  <si>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</si>
  <si>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</si>
  <si>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</si>
  <si>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</si>
  <si>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</si>
  <si>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</si>
  <si>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</si>
  <si>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</si>
  <si>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</si>
  <si>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</si>
  <si>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</si>
  <si>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</si>
  <si>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</si>
  <si>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</si>
  <si>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</si>
  <si>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</si>
  <si>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</si>
  <si>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</si>
  <si>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</si>
  <si>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</si>
  <si>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</si>
  <si>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</si>
  <si>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</si>
  <si>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</si>
  <si>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</si>
  <si>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</si>
  <si>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</si>
  <si>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</si>
  <si>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</si>
  <si>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</si>
  <si>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</si>
  <si>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</si>
  <si>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</si>
  <si>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</si>
  <si>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</si>
  <si>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</si>
  <si>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</si>
  <si>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</si>
  <si>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</si>
  <si>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</si>
  <si>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</si>
  <si>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</si>
  <si>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</si>
  <si>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</si>
  <si>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</si>
  <si>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</si>
  <si>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</si>
  <si>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</si>
  <si>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</si>
  <si>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</si>
  <si>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</si>
  <si>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</si>
  <si>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</si>
  <si>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</si>
  <si>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</si>
  <si>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</si>
  <si>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</si>
  <si>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</si>
  <si>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</si>
  <si>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</si>
  <si>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</si>
  <si>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</si>
  <si>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</si>
  <si>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</si>
  <si>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</si>
  <si>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</si>
  <si>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</si>
  <si>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</si>
  <si>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</si>
  <si>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</si>
  <si>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</si>
  <si>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</si>
  <si>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</si>
  <si>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</si>
  <si>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</si>
  <si>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</si>
  <si>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</si>
  <si>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</si>
  <si>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</si>
  <si>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</si>
  <si>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</si>
  <si>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</si>
  <si>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</si>
  <si>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</si>
  <si>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</si>
  <si>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</si>
  <si>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</si>
  <si>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</si>
  <si>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</si>
  <si>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</si>
  <si>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</si>
  <si>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</si>
  <si>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</si>
  <si>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</si>
  <si>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</si>
  <si>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</si>
  <si>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</si>
  <si>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</si>
  <si>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</si>
  <si>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</si>
  <si>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</si>
  <si>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</si>
  <si>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</si>
  <si>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</si>
  <si>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</si>
  <si>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</si>
  <si>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</si>
  <si>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</si>
  <si>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</si>
  <si>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</si>
  <si>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</si>
  <si>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</si>
  <si>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</si>
  <si>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</si>
  <si>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</si>
  <si>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</si>
  <si>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</si>
  <si>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</si>
  <si>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</si>
  <si>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</si>
  <si>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</si>
  <si>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</si>
  <si>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</si>
  <si>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</si>
  <si>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</si>
  <si>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</si>
  <si>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</si>
  <si>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</si>
  <si>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</si>
  <si>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</si>
  <si>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</si>
  <si>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</si>
  <si>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</si>
  <si>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</si>
  <si>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</si>
  <si>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</si>
  <si>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</si>
  <si>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</si>
  <si>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</si>
  <si>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</si>
  <si>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</si>
  <si>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</si>
  <si>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</si>
  <si>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</si>
  <si>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</si>
  <si>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</si>
  <si>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</si>
  <si>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</si>
  <si>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</si>
  <si>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</si>
  <si>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</si>
  <si>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</si>
  <si>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</si>
  <si>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</si>
  <si>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</si>
  <si>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</si>
  <si>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</si>
  <si>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</si>
  <si>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</si>
  <si>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</si>
  <si>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</si>
  <si>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</si>
  <si>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</si>
  <si>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</si>
  <si>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</si>
  <si>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</si>
  <si>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</si>
  <si>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</si>
  <si>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</si>
  <si>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</si>
  <si>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</si>
  <si>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</si>
  <si>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</si>
  <si>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</si>
  <si>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</si>
  <si>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</si>
  <si>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</si>
  <si>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</si>
  <si>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</si>
  <si>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</si>
  <si>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</si>
  <si>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</si>
  <si>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</si>
  <si>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</si>
  <si>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</si>
  <si>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</si>
  <si>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</si>
  <si>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</si>
  <si>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</si>
  <si>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</si>
  <si>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</si>
  <si>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</si>
  <si>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</si>
  <si>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</si>
  <si>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</si>
  <si>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</si>
  <si>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</si>
  <si>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</si>
  <si>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</si>
  <si>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</si>
  <si>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</si>
  <si>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</si>
  <si>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</si>
  <si>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</si>
  <si>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</si>
  <si>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</si>
  <si>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</si>
  <si>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</si>
  <si>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</si>
  <si>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</si>
  <si>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</si>
  <si>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</si>
  <si>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</si>
  <si>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</si>
  <si>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</si>
  <si>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</si>
  <si>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</si>
  <si>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</si>
  <si>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</si>
  <si>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</si>
  <si>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</si>
  <si>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</si>
  <si>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</si>
  <si>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</si>
  <si>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</si>
  <si>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</si>
  <si>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</si>
  <si>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</si>
  <si>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</si>
  <si>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</si>
  <si>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</si>
  <si>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</si>
  <si>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</si>
  <si>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</si>
  <si>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</si>
  <si>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</si>
  <si>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</si>
  <si>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</si>
  <si>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</si>
  <si>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</si>
  <si>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</si>
  <si>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</si>
  <si>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</si>
  <si>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</si>
  <si>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</si>
  <si>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</si>
  <si>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</si>
  <si>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</si>
  <si>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</si>
  <si>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</si>
  <si>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</si>
  <si>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</si>
  <si>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</si>
  <si>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</si>
  <si>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</si>
  <si>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</si>
  <si>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</si>
  <si>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</si>
  <si>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</si>
  <si>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</si>
  <si>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</si>
  <si>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</si>
  <si>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</si>
  <si>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</si>
  <si>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</si>
  <si>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</si>
  <si>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</si>
  <si>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</si>
  <si>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</si>
  <si>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</si>
  <si>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</si>
  <si>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</si>
  <si>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</si>
  <si>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</si>
  <si>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</si>
  <si>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</si>
  <si>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</si>
  <si>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</si>
  <si>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</si>
  <si>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</si>
  <si>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</si>
  <si>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</si>
  <si>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</si>
  <si>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</si>
  <si>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</si>
  <si>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</si>
  <si>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</si>
  <si>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</si>
  <si>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</si>
  <si>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</si>
  <si>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</si>
  <si>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</si>
  <si>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</si>
  <si>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</si>
  <si>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</si>
  <si>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</si>
  <si>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</si>
  <si>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</si>
  <si>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</si>
  <si>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</si>
  <si>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</si>
  <si>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</si>
  <si>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</si>
  <si>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</si>
  <si>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</si>
  <si>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</si>
  <si>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</si>
  <si>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</si>
  <si>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</si>
  <si>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</si>
  <si>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</si>
  <si>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</si>
  <si>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</si>
  <si>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</si>
  <si>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</si>
  <si>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</si>
  <si>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</si>
  <si>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</si>
  <si>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</si>
  <si>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</si>
  <si>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</si>
  <si>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</si>
  <si>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</si>
  <si>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</si>
  <si>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</si>
  <si>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</si>
  <si>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</si>
  <si>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</si>
  <si>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</si>
  <si>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</si>
  <si>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</si>
  <si>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</si>
  <si>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</si>
  <si>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</si>
  <si>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</si>
  <si>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</si>
  <si>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</si>
  <si>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</si>
  <si>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</si>
  <si>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</si>
  <si>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Amaia FONTAN (Autre)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</si>
  <si>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</si>
  <si>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</si>
  <si>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</si>
  <si>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</si>
  <si>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05142600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</si>
  <si>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</si>
  <si>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</si>
  <si>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</si>
  <si>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TARN</t>
  </si>
  <si>
    <t xml:space="preserve">NOM_PRELEV_DETERM</t>
  </si>
  <si>
    <t xml:space="preserve">AQUABIO</t>
  </si>
  <si>
    <t xml:space="preserve">LB_STATION</t>
  </si>
  <si>
    <t xml:space="preserve">LE TARN A COURRIS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</si>
  <si>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</si>
  <si>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</si>
  <si>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</si>
  <si>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</si>
  <si>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IBMR201-04336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</si>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</sst>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4">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18" fillId="9" borderId="21" xfId="0" applyFont="true" applyBorder="true" applyAlignment="false" applyProtection="false">
      <alignment horizontal="general" vertical="bottom" textRotation="0" wrapText="false" indent="0" shrinkToFit="false"/>
      <protection locked="true" hidden="false"/>
    </xf>
    <xf numFmtId="164" fontId="18" fillId="9" borderId="21" xfId="0" applyFont="true" applyBorder="true" applyAlignment="true" applyProtection="false">
      <alignment horizontal="general" vertical="bottom" textRotation="0" wrapText="true" indent="0" shrinkToFit="false"/>
      <protection locked="true" hidden="false"/>
    </xf>
    <xf numFmtId="164" fontId="0" fillId="10" borderId="22" xfId="0" applyFont="true" applyBorder="true" applyAlignment="false" applyProtection="false">
      <alignment horizontal="general" vertical="bottom" textRotation="0" wrapText="false" indent="0" shrinkToFit="false"/>
      <protection locked="true" hidden="false"/>
    </xf>
    <xf numFmtId="164" fontId="19" fillId="10" borderId="22" xfId="0" applyFont="true" applyBorder="true" applyAlignment="false" applyProtection="false">
      <alignment horizontal="general" vertical="bottom" textRotation="0" wrapText="false" indent="0" shrinkToFit="false"/>
      <protection locked="true" hidden="false"/>
    </xf>
    <xf numFmtId="167" fontId="0" fillId="10" borderId="22" xfId="0" applyFont="true" applyBorder="true" applyAlignment="false" applyProtection="false">
      <alignment horizontal="general" vertical="bottom" textRotation="0" wrapText="false" indent="0" shrinkToFit="false"/>
      <protection locked="true" hidden="false"/>
    </xf>
    <xf numFmtId="165" fontId="0" fillId="10" borderId="22" xfId="0" applyFont="true" applyBorder="true" applyAlignment="false" applyProtection="false">
      <alignment horizontal="general" vertical="bottom" textRotation="0" wrapText="false" indent="0" shrinkToFit="false"/>
      <protection locked="true" hidden="false"/>
    </xf>
    <xf numFmtId="164" fontId="8" fillId="10" borderId="22" xfId="0" applyFont="true" applyBorder="true" applyAlignment="true" applyProtection="false">
      <alignment horizontal="general" vertical="bottom" textRotation="0" wrapText="true" indent="0" shrinkToFit="false"/>
      <protection locked="true" hidden="false"/>
    </xf>
    <xf numFmtId="164" fontId="0" fillId="0" borderId="22" xfId="0" applyFont="true" applyBorder="true" applyAlignment="false" applyProtection="false">
      <alignment horizontal="general" vertical="bottom" textRotation="0" wrapText="false" indent="0" shrinkToFit="false"/>
      <protection locked="true" hidden="false"/>
    </xf>
    <xf numFmtId="164" fontId="19" fillId="0" borderId="22" xfId="0" applyFont="true" applyBorder="true" applyAlignment="false" applyProtection="false">
      <alignment horizontal="general" vertical="bottom" textRotation="0" wrapText="false" indent="0" shrinkToFit="false"/>
      <protection locked="true" hidden="false"/>
    </xf>
    <xf numFmtId="167" fontId="0" fillId="0" borderId="22" xfId="0" applyFont="true" applyBorder="true" applyAlignment="false" applyProtection="false">
      <alignment horizontal="general" vertical="bottom" textRotation="0" wrapText="false" indent="0" shrinkToFit="false"/>
      <protection locked="true" hidden="false"/>
    </xf>
    <xf numFmtId="165" fontId="0" fillId="0" borderId="22" xfId="0" applyFont="true" applyBorder="true" applyAlignment="false" applyProtection="false">
      <alignment horizontal="general" vertical="bottom" textRotation="0" wrapText="false" indent="0" shrinkToFit="false"/>
      <protection locked="true" hidden="false"/>
    </xf>
    <xf numFmtId="164" fontId="8" fillId="0" borderId="22" xfId="0" applyFont="true" applyBorder="true" applyAlignment="true" applyProtection="false">
      <alignment horizontal="general" vertical="bottom" textRotation="0" wrapText="true" indent="0" shrinkToFit="false"/>
      <protection locked="true" hidden="false"/>
    </xf>
    <xf numFmtId="164" fontId="0" fillId="10" borderId="22" xfId="0" applyFont="true" applyBorder="true" applyAlignment="true" applyProtection="false">
      <alignment horizontal="general" vertical="bottom" textRotation="0" wrapText="true" indent="0" shrinkToFit="false"/>
      <protection locked="true" hidden="false"/>
    </xf>
    <xf numFmtId="164" fontId="0" fillId="0" borderId="23" xfId="0" applyFont="true" applyBorder="true" applyAlignment="false" applyProtection="false">
      <alignment horizontal="general" vertical="bottom" textRotation="0" wrapText="false" indent="0" shrinkToFit="false"/>
      <protection locked="true" hidden="false"/>
    </xf>
    <xf numFmtId="167" fontId="0" fillId="0" borderId="23" xfId="0" applyFont="true" applyBorder="true" applyAlignment="false" applyProtection="false">
      <alignment horizontal="general" vertical="bottom" textRotation="0" wrapText="false" indent="0" shrinkToFit="false"/>
      <protection locked="true" hidden="false"/>
    </xf>
    <xf numFmtId="165" fontId="0" fillId="0" borderId="23" xfId="0" applyFont="true" applyBorder="true" applyAlignment="false" applyProtection="false">
      <alignment horizontal="general" vertical="bottom" textRotation="0" wrapText="false" indent="0" shrinkToFit="false"/>
      <protection locked="true" hidden="false"/>
    </xf>
    <xf numFmtId="164" fontId="0" fillId="0" borderId="23"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8"/>
  <sheetViews>
    <sheetView showFormulas="false" showGridLines="true" showRowColHeaders="true" showZeros="true" rightToLeft="false" tabSelected="true" showOutlineSymbols="true" defaultGridColor="true" view="normal" topLeftCell="A79" colorId="64" zoomScale="90" zoomScaleNormal="90" zoomScalePageLayoutView="100" workbookViewId="0">
      <selection pane="topLeft" activeCell="A97" activeCellId="0" sqref="A9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651472</v>
      </c>
      <c r="G10" s="25"/>
      <c r="H10" s="25"/>
    </row>
    <row r="11" customFormat="false" ht="15" hidden="false" customHeight="false" outlineLevel="0" collapsed="false">
      <c r="A11" s="26" t="s">
        <v>5185</v>
      </c>
      <c r="B11" s="30" t="n">
        <v>44040</v>
      </c>
      <c r="D11" s="26" t="s">
        <v>5186</v>
      </c>
      <c r="E11" s="29" t="n">
        <v>6315796</v>
      </c>
      <c r="G11" s="25"/>
      <c r="H11" s="25"/>
    </row>
    <row r="12" customFormat="false" ht="15" hidden="false" customHeight="false" outlineLevel="0" collapsed="false">
      <c r="A12" s="26" t="s">
        <v>5187</v>
      </c>
      <c r="B12" s="29" t="s">
        <v>5188</v>
      </c>
      <c r="D12" s="26" t="s">
        <v>5189</v>
      </c>
      <c r="E12" s="29" t="n">
        <v>651585</v>
      </c>
      <c r="G12" s="25"/>
      <c r="H12" s="25"/>
    </row>
    <row r="13" customFormat="false" ht="17.25" hidden="false" customHeight="true" outlineLevel="0" collapsed="false">
      <c r="A13" s="12"/>
      <c r="B13" s="31"/>
      <c r="D13" s="26" t="s">
        <v>5190</v>
      </c>
      <c r="E13" s="29" t="n">
        <v>6315839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651472</v>
      </c>
    </row>
    <row r="18" customFormat="false" ht="15" hidden="false" customHeight="false" outlineLevel="0" collapsed="false">
      <c r="A18" s="36"/>
      <c r="B18" s="37" t="s">
        <v>5198</v>
      </c>
      <c r="C18" s="38" t="n">
        <f aca="false">E11</f>
        <v>6315796</v>
      </c>
    </row>
    <row r="19" customFormat="false" ht="15" hidden="false" customHeight="false" outlineLevel="0" collapsed="false">
      <c r="A19" s="33" t="s">
        <v>5199</v>
      </c>
      <c r="B19" s="39" t="n">
        <v>197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74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74</v>
      </c>
      <c r="C37" s="50"/>
      <c r="D37" s="55" t="s">
        <v>5221</v>
      </c>
      <c r="E37" s="34"/>
    </row>
    <row r="38" s="56" customFormat="true" ht="15" hidden="false" customHeight="true" outlineLevel="0" collapsed="false">
      <c r="A38" s="54" t="s">
        <v>5222</v>
      </c>
      <c r="B38" s="34" t="n">
        <v>4.5</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5</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4</v>
      </c>
      <c r="C59" s="50"/>
      <c r="D59" s="26" t="s">
        <v>5241</v>
      </c>
      <c r="E59" s="62"/>
    </row>
    <row r="60" s="17" customFormat="true" ht="15" hidden="false" customHeight="false" outlineLevel="0" collapsed="false">
      <c r="A60" s="33" t="s">
        <v>5242</v>
      </c>
      <c r="B60" s="62" t="n">
        <v>3</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2</v>
      </c>
      <c r="C65" s="50"/>
      <c r="D65" s="19" t="s">
        <v>5245</v>
      </c>
      <c r="E65" s="61"/>
    </row>
    <row r="66" s="17" customFormat="true" ht="15" hidden="false" customHeight="false" outlineLevel="0" collapsed="false">
      <c r="A66" s="33" t="s">
        <v>5246</v>
      </c>
      <c r="B66" s="62" t="n">
        <v>3</v>
      </c>
      <c r="C66" s="50"/>
      <c r="D66" s="26" t="s">
        <v>5246</v>
      </c>
      <c r="E66" s="62"/>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2</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0</v>
      </c>
      <c r="C74" s="50"/>
      <c r="D74" s="26" t="s">
        <v>5252</v>
      </c>
      <c r="E74" s="62"/>
    </row>
    <row r="75" s="17" customFormat="true" ht="15" hidden="false" customHeight="false" outlineLevel="0" collapsed="false">
      <c r="A75" s="33" t="s">
        <v>5253</v>
      </c>
      <c r="B75" s="62" t="n">
        <v>3</v>
      </c>
      <c r="C75" s="50"/>
      <c r="D75" s="26" t="s">
        <v>5253</v>
      </c>
      <c r="E75" s="62"/>
    </row>
    <row r="76" s="17" customFormat="true" ht="15" hidden="false" customHeight="false" outlineLevel="0" collapsed="false">
      <c r="A76" s="33" t="s">
        <v>5254</v>
      </c>
      <c r="B76" s="62" t="n">
        <v>0</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4</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1383</v>
      </c>
      <c r="B97" s="79" t="str">
        <f aca="false">IF(A97="NEWCOD",IF(ISBLANK(G97),"renseigner le champ 'Nouveau taxon'",G97),VLOOKUP(A97,'Ref Taxo'!A:B,2,FALSE()))</f>
        <v>Diatoma</v>
      </c>
      <c r="C97" s="80" t="n">
        <f aca="false">IF(A97="NEWCOD",IF(ISBLANK(H97),"NoCod",H97),VLOOKUP(A97,'Ref Taxo'!A:D,4,FALSE()))</f>
        <v>6627</v>
      </c>
      <c r="D97" s="81" t="n">
        <v>0.00999999977648258</v>
      </c>
      <c r="E97" s="82" t="n">
        <v>0</v>
      </c>
      <c r="F97" s="82" t="s">
        <v>5276</v>
      </c>
      <c r="G97" s="83"/>
      <c r="H97" s="84"/>
    </row>
    <row r="98" customFormat="false" ht="15" hidden="false" customHeight="false" outlineLevel="0" collapsed="false">
      <c r="A98" s="78" t="s">
        <v>3264</v>
      </c>
      <c r="B98" s="79" t="str">
        <f aca="false">IF(A98="NEWCOD",IF(ISBLANK(G98),"renseigner le champ 'Nouveau taxon'",G98),VLOOKUP(A98,'Ref Taxo'!A:B,2,FALSE()))</f>
        <v>Oedogonium</v>
      </c>
      <c r="C98" s="80" t="n">
        <f aca="false">IF(A98="NEWCOD",IF(ISBLANK(H98),"NoCod",H98),VLOOKUP(A98,'Ref Taxo'!A:D,4,FALSE()))</f>
        <v>1134</v>
      </c>
      <c r="D98" s="81" t="n">
        <v>0.00999999977648258</v>
      </c>
      <c r="E98" s="82" t="n">
        <v>0</v>
      </c>
      <c r="F98" s="82" t="s">
        <v>5276</v>
      </c>
      <c r="G98" s="83"/>
      <c r="H98" s="84"/>
    </row>
    <row r="99" customFormat="false" ht="15" hidden="false" customHeight="false" outlineLevel="0" collapsed="false">
      <c r="A99" s="78" t="s">
        <v>3454</v>
      </c>
      <c r="B99" s="79" t="str">
        <f aca="false">IF(A99="NEWCOD",IF(ISBLANK(G99),"renseigner le champ 'Nouveau taxon'",G99),VLOOKUP(A99,'Ref Taxo'!A:B,2,FALSE()))</f>
        <v>Phormidium</v>
      </c>
      <c r="C99" s="80" t="n">
        <f aca="false">IF(A99="NEWCOD",IF(ISBLANK(H99),"NoCod",H99),VLOOKUP(A99,'Ref Taxo'!A:D,4,FALSE()))</f>
        <v>6414</v>
      </c>
      <c r="D99" s="81" t="n">
        <v>0.00999999977648258</v>
      </c>
      <c r="E99" s="82" t="n">
        <v>0</v>
      </c>
      <c r="F99" s="82" t="s">
        <v>5276</v>
      </c>
      <c r="G99" s="83"/>
      <c r="H99" s="84"/>
    </row>
    <row r="100" customFormat="false" ht="15" hidden="false" customHeight="false" outlineLevel="0" collapsed="false">
      <c r="A100" s="78" t="s">
        <v>3732</v>
      </c>
      <c r="B100" s="79" t="str">
        <f aca="false">IF(A100="NEWCOD",IF(ISBLANK(G100),"renseigner le champ 'Nouveau taxon'",G100),VLOOKUP(A100,'Ref Taxo'!A:B,2,FALSE()))</f>
        <v>Potamogeton pectinatus</v>
      </c>
      <c r="C100" s="80" t="n">
        <f aca="false">IF(A100="NEWCOD",IF(ISBLANK(H100),"NoCod",H100),VLOOKUP(A100,'Ref Taxo'!A:D,4,FALSE()))</f>
        <v>1655</v>
      </c>
      <c r="D100" s="81" t="n">
        <v>0.00999999977648258</v>
      </c>
      <c r="E100" s="82" t="n">
        <v>0</v>
      </c>
      <c r="F100" s="82" t="s">
        <v>5276</v>
      </c>
      <c r="G100" s="83"/>
      <c r="H100" s="84"/>
    </row>
    <row r="101" customFormat="false" ht="15" hidden="false" customHeight="false" outlineLevel="0" collapsed="false">
      <c r="A101" s="78" t="s">
        <v>1059</v>
      </c>
      <c r="B101" s="79" t="str">
        <f aca="false">IF(A101="NEWCOD",IF(ISBLANK(G101),"renseigner le champ 'Nouveau taxon'",G101),VLOOKUP(A101,'Ref Taxo'!A:B,2,FALSE()))</f>
        <v>Cinclidotus danubicus</v>
      </c>
      <c r="C101" s="80" t="n">
        <f aca="false">IF(A101="NEWCOD",IF(ISBLANK(H101),"NoCod",H101),VLOOKUP(A101,'Ref Taxo'!A:D,4,FALSE()))</f>
        <v>1319</v>
      </c>
      <c r="D101" s="81" t="n">
        <v>0.00999999977648258</v>
      </c>
      <c r="E101" s="82" t="n">
        <v>0</v>
      </c>
      <c r="F101" s="82" t="s">
        <v>5276</v>
      </c>
      <c r="G101" s="83"/>
      <c r="H101" s="84"/>
    </row>
    <row r="102" customFormat="false" ht="15" hidden="false" customHeight="false" outlineLevel="0" collapsed="false">
      <c r="A102" s="78" t="s">
        <v>2605</v>
      </c>
      <c r="B102" s="79" t="str">
        <f aca="false">IF(A102="NEWCOD",IF(ISBLANK(G102),"renseigner le champ 'Nouveau taxon'",G102),VLOOKUP(A102,'Ref Taxo'!A:B,2,FALSE()))</f>
        <v>Lemanea</v>
      </c>
      <c r="C102" s="80" t="n">
        <f aca="false">IF(A102="NEWCOD",IF(ISBLANK(H102),"NoCod",H102),VLOOKUP(A102,'Ref Taxo'!A:D,4,FALSE()))</f>
        <v>1159</v>
      </c>
      <c r="D102" s="81" t="n">
        <v>0.00999999977648258</v>
      </c>
      <c r="E102" s="82" t="n">
        <v>0</v>
      </c>
      <c r="F102" s="82" t="s">
        <v>5276</v>
      </c>
      <c r="G102" s="83"/>
      <c r="H102" s="84"/>
    </row>
    <row r="103" customFormat="false" ht="15" hidden="false" customHeight="false" outlineLevel="0" collapsed="false">
      <c r="A103" s="78" t="s">
        <v>3076</v>
      </c>
      <c r="B103" s="79" t="str">
        <f aca="false">IF(A103="NEWCOD",IF(ISBLANK(G103),"renseigner le champ 'Nouveau taxon'",G103),VLOOKUP(A103,'Ref Taxo'!A:B,2,FALSE()))</f>
        <v>Myriophyllum spicatum</v>
      </c>
      <c r="C103" s="80" t="n">
        <f aca="false">IF(A103="NEWCOD",IF(ISBLANK(H103),"NoCod",H103),VLOOKUP(A103,'Ref Taxo'!A:D,4,FALSE()))</f>
        <v>1778</v>
      </c>
      <c r="D103" s="81" t="n">
        <v>0.00999999977648258</v>
      </c>
      <c r="E103" s="82" t="n">
        <v>0</v>
      </c>
      <c r="F103" s="82" t="s">
        <v>5276</v>
      </c>
      <c r="G103" s="83"/>
      <c r="H103" s="84"/>
    </row>
    <row r="104" customFormat="false" ht="15" hidden="false" customHeight="false" outlineLevel="0" collapsed="false">
      <c r="A104" s="78" t="s">
        <v>3989</v>
      </c>
      <c r="B104" s="79" t="str">
        <f aca="false">IF(A104="NEWCOD",IF(ISBLANK(G104),"renseigner le champ 'Nouveau taxon'",G104),VLOOKUP(A104,'Ref Taxo'!A:B,2,FALSE()))</f>
        <v>Ranunculus penicillatus</v>
      </c>
      <c r="C104" s="80" t="n">
        <f aca="false">IF(A104="NEWCOD",IF(ISBLANK(H104),"NoCod",H104),VLOOKUP(A104,'Ref Taxo'!A:D,4,FALSE()))</f>
        <v>1909</v>
      </c>
      <c r="D104" s="81" t="n">
        <v>0.00999999977648258</v>
      </c>
      <c r="E104" s="82" t="n">
        <v>0</v>
      </c>
      <c r="F104" s="82" t="s">
        <v>5276</v>
      </c>
      <c r="G104" s="83"/>
      <c r="H104" s="84"/>
    </row>
    <row r="105" customFormat="false" ht="15" hidden="false" customHeight="false" outlineLevel="0" collapsed="false">
      <c r="A105" s="78" t="s">
        <v>1107</v>
      </c>
      <c r="B105" s="79" t="str">
        <f aca="false">IF(A105="NEWCOD",IF(ISBLANK(G105),"renseigner le champ 'Nouveau taxon'",G105),VLOOKUP(A105,'Ref Taxo'!A:B,2,FALSE()))</f>
        <v>Cladophora</v>
      </c>
      <c r="C105" s="80" t="n">
        <f aca="false">IF(A105="NEWCOD",IF(ISBLANK(H105),"NoCod",H105),VLOOKUP(A105,'Ref Taxo'!A:D,4,FALSE()))</f>
        <v>1124</v>
      </c>
      <c r="D105" s="81" t="n">
        <v>0.00999999977648258</v>
      </c>
      <c r="E105" s="82" t="n">
        <v>0</v>
      </c>
      <c r="F105" s="82" t="s">
        <v>5276</v>
      </c>
      <c r="G105" s="83"/>
      <c r="H105" s="84"/>
    </row>
    <row r="106" customFormat="false" ht="15" hidden="false" customHeight="false" outlineLevel="0" collapsed="false">
      <c r="A106" s="78" t="s">
        <v>3721</v>
      </c>
      <c r="B106" s="79" t="str">
        <f aca="false">IF(A106="NEWCOD",IF(ISBLANK(G106),"renseigner le champ 'Nouveau taxon'",G106),VLOOKUP(A106,'Ref Taxo'!A:B,2,FALSE()))</f>
        <v>Potamogeton nodosus</v>
      </c>
      <c r="C106" s="80" t="n">
        <f aca="false">IF(A106="NEWCOD",IF(ISBLANK(H106),"NoCod",H106),VLOOKUP(A106,'Ref Taxo'!A:D,4,FALSE()))</f>
        <v>1652</v>
      </c>
      <c r="D106" s="81" t="n">
        <v>0.00999999977648258</v>
      </c>
      <c r="E106" s="82" t="n">
        <v>0</v>
      </c>
      <c r="F106" s="82" t="s">
        <v>5277</v>
      </c>
      <c r="G106" s="83"/>
      <c r="H106" s="84"/>
    </row>
    <row r="107" customFormat="false" ht="15" hidden="false" customHeight="false" outlineLevel="0" collapsed="false">
      <c r="A107" s="78" t="s">
        <v>4856</v>
      </c>
      <c r="B107" s="79" t="str">
        <f aca="false">IF(A107="NEWCOD",IF(ISBLANK(G107),"renseigner le champ 'Nouveau taxon'",G107),VLOOKUP(A107,'Ref Taxo'!A:B,2,FALSE()))</f>
        <v>Thorea</v>
      </c>
      <c r="C107" s="80" t="n">
        <f aca="false">IF(A107="NEWCOD",IF(ISBLANK(H107),"NoCod",H107),VLOOKUP(A107,'Ref Taxo'!A:D,4,FALSE()))</f>
        <v>6085</v>
      </c>
      <c r="D107" s="81" t="n">
        <v>0.00999999977648258</v>
      </c>
      <c r="E107" s="82" t="n">
        <v>0</v>
      </c>
      <c r="F107" s="82" t="s">
        <v>5276</v>
      </c>
      <c r="G107" s="83"/>
      <c r="H107" s="84"/>
    </row>
    <row r="108" customFormat="false" ht="15" hidden="false" customHeight="false" outlineLevel="0" collapsed="false">
      <c r="A108" s="78" t="s">
        <v>2819</v>
      </c>
      <c r="B108" s="79" t="str">
        <f aca="false">IF(A108="NEWCOD",IF(ISBLANK(G108),"renseigner le champ 'Nouveau taxon'",G108),VLOOKUP(A108,'Ref Taxo'!A:B,2,FALSE()))</f>
        <v>Lysimachia vulgaris</v>
      </c>
      <c r="C108" s="80" t="n">
        <f aca="false">IF(A108="NEWCOD",IF(ISBLANK(H108),"NoCod",H108),VLOOKUP(A108,'Ref Taxo'!A:D,4,FALSE()))</f>
        <v>1887</v>
      </c>
      <c r="D108" s="81" t="n">
        <v>0.00999999977648258</v>
      </c>
      <c r="E108" s="82" t="n">
        <v>0</v>
      </c>
      <c r="F108" s="82" t="s">
        <v>5276</v>
      </c>
      <c r="G108" s="83"/>
      <c r="H108" s="84"/>
    </row>
    <row r="109" customFormat="false" ht="15" hidden="false" customHeight="false" outlineLevel="0" collapsed="false">
      <c r="A109" s="78" t="s">
        <v>2091</v>
      </c>
      <c r="B109" s="79" t="str">
        <f aca="false">IF(A109="NEWCOD",IF(ISBLANK(G109),"renseigner le champ 'Nouveau taxon'",G109),VLOOKUP(A109,'Ref Taxo'!A:B,2,FALSE()))</f>
        <v>Gomphoneis</v>
      </c>
      <c r="C109" s="80" t="n">
        <f aca="false">IF(A109="NEWCOD",IF(ISBLANK(H109),"NoCod",H109),VLOOKUP(A109,'Ref Taxo'!A:D,4,FALSE()))</f>
        <v>9382</v>
      </c>
      <c r="D109" s="81" t="n">
        <v>0.00999999977648258</v>
      </c>
      <c r="E109" s="82" t="n">
        <v>0</v>
      </c>
      <c r="F109" s="82" t="s">
        <v>5276</v>
      </c>
      <c r="G109" s="83"/>
      <c r="H109" s="84"/>
    </row>
    <row r="110" customFormat="false" ht="15" hidden="false" customHeight="false" outlineLevel="0" collapsed="false">
      <c r="A110" s="78" t="s">
        <v>4091</v>
      </c>
      <c r="B110" s="79" t="str">
        <f aca="false">IF(A110="NEWCOD",IF(ISBLANK(G110),"renseigner le champ 'Nouveau taxon'",G110),VLOOKUP(A110,'Ref Taxo'!A:B,2,FALSE()))</f>
        <v>Rhynchostegium riparioides</v>
      </c>
      <c r="C110" s="80" t="n">
        <f aca="false">IF(A110="NEWCOD",IF(ISBLANK(H110),"NoCod",H110),VLOOKUP(A110,'Ref Taxo'!A:D,4,FALSE()))</f>
        <v>1268</v>
      </c>
      <c r="D110" s="81" t="n">
        <v>0.00999999977648258</v>
      </c>
      <c r="E110" s="82" t="n">
        <v>0</v>
      </c>
      <c r="F110" s="82" t="s">
        <v>5276</v>
      </c>
      <c r="G110" s="83"/>
      <c r="H110" s="84"/>
    </row>
    <row r="111" customFormat="false" ht="15" hidden="false" customHeight="false" outlineLevel="0" collapsed="false">
      <c r="A111" s="78" t="s">
        <v>2211</v>
      </c>
      <c r="B111" s="79" t="str">
        <f aca="false">IF(A111="NEWCOD",IF(ISBLANK(G111),"renseigner le champ 'Nouveau taxon'",G111),VLOOKUP(A111,'Ref Taxo'!A:B,2,FALSE()))</f>
        <v>Hildenbrandia</v>
      </c>
      <c r="C111" s="80" t="n">
        <f aca="false">IF(A111="NEWCOD",IF(ISBLANK(H111),"NoCod",H111),VLOOKUP(A111,'Ref Taxo'!A:D,4,FALSE()))</f>
        <v>1157</v>
      </c>
      <c r="D111" s="81" t="n">
        <v>0.5</v>
      </c>
      <c r="E111" s="82" t="n">
        <v>0</v>
      </c>
      <c r="F111" s="82" t="s">
        <v>5276</v>
      </c>
      <c r="G111" s="83"/>
      <c r="H111" s="84"/>
    </row>
    <row r="112" customFormat="false" ht="15" hidden="false" customHeight="false" outlineLevel="0" collapsed="false">
      <c r="A112" s="78" t="s">
        <v>4684</v>
      </c>
      <c r="B112" s="79" t="str">
        <f aca="false">IF(A112="NEWCOD",IF(ISBLANK(G112),"renseigner le champ 'Nouveau taxon'",G112),VLOOKUP(A112,'Ref Taxo'!A:B,2,FALSE()))</f>
        <v>Spirogyra</v>
      </c>
      <c r="C112" s="80" t="n">
        <f aca="false">IF(A112="NEWCOD",IF(ISBLANK(H112),"NoCod",H112),VLOOKUP(A112,'Ref Taxo'!A:D,4,FALSE()))</f>
        <v>1147</v>
      </c>
      <c r="D112" s="81" t="n">
        <v>4</v>
      </c>
      <c r="E112" s="82" t="n">
        <v>0</v>
      </c>
      <c r="F112" s="82" t="s">
        <v>5276</v>
      </c>
      <c r="G112" s="83"/>
      <c r="H112" s="84"/>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5276</v>
      </c>
      <c r="G113" s="83"/>
      <c r="H113" s="84"/>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5276</v>
      </c>
      <c r="G114" s="83"/>
      <c r="H114" s="84"/>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5276</v>
      </c>
      <c r="G115" s="83"/>
      <c r="H115" s="84"/>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3"/>
      <c r="H116" s="84"/>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3"/>
      <c r="H117" s="84"/>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3"/>
      <c r="H118" s="84"/>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3"/>
      <c r="H119" s="84"/>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3"/>
      <c r="H120" s="84"/>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3"/>
      <c r="H121" s="84"/>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3"/>
      <c r="H122" s="84"/>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3"/>
      <c r="H123" s="84"/>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3"/>
      <c r="H124" s="84"/>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3"/>
      <c r="H125" s="84"/>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3"/>
      <c r="H126" s="84"/>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3"/>
      <c r="H127" s="84"/>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3"/>
      <c r="H128" s="84"/>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3"/>
      <c r="H129" s="84"/>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3"/>
      <c r="H130" s="84"/>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3"/>
      <c r="H131" s="84"/>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3"/>
      <c r="H132" s="84"/>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3"/>
      <c r="H133" s="84"/>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3"/>
      <c r="H134" s="84"/>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3"/>
      <c r="H135" s="84"/>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3"/>
      <c r="H136" s="84"/>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3"/>
      <c r="H137" s="84"/>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3"/>
      <c r="H138" s="84"/>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3"/>
      <c r="H139" s="84"/>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3"/>
      <c r="H140" s="84"/>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3"/>
      <c r="H141" s="84"/>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3"/>
      <c r="H142" s="84"/>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3"/>
      <c r="H143" s="84"/>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3"/>
      <c r="H144" s="84"/>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3"/>
      <c r="H145" s="84"/>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3"/>
      <c r="H146" s="84"/>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3"/>
      <c r="H147" s="84"/>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3"/>
      <c r="H148" s="84"/>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3"/>
      <c r="H149" s="84"/>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3"/>
      <c r="H150" s="84"/>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3"/>
      <c r="H151" s="84"/>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3"/>
      <c r="H152" s="84"/>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3"/>
      <c r="H153" s="84"/>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3"/>
      <c r="H154" s="84"/>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3"/>
      <c r="H155" s="84"/>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3"/>
      <c r="H156" s="84"/>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3"/>
      <c r="H157" s="84"/>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3"/>
      <c r="H158" s="84"/>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3"/>
      <c r="H159" s="84"/>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3"/>
      <c r="H160" s="84"/>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3"/>
      <c r="H161" s="84"/>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3"/>
      <c r="H162" s="84"/>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3"/>
      <c r="H163" s="84"/>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3"/>
      <c r="H164" s="84"/>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3"/>
      <c r="H165" s="84"/>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3"/>
      <c r="H166" s="84"/>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3"/>
      <c r="H167" s="84"/>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3"/>
      <c r="H168" s="84"/>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3"/>
      <c r="H169" s="84"/>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3"/>
      <c r="H170" s="84"/>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3"/>
      <c r="H171" s="84"/>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3"/>
      <c r="H172" s="84"/>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3"/>
      <c r="H173" s="84"/>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3"/>
      <c r="H174" s="84"/>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3"/>
      <c r="H175" s="84"/>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3"/>
      <c r="H176" s="84"/>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3"/>
      <c r="H177" s="84"/>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3"/>
      <c r="H178" s="84"/>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3"/>
      <c r="H179" s="84"/>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3"/>
      <c r="H180" s="84"/>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3"/>
      <c r="H181" s="84"/>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3"/>
      <c r="H182" s="84"/>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3"/>
      <c r="H183" s="84"/>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3"/>
      <c r="H184" s="84"/>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3"/>
      <c r="H185" s="84"/>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3"/>
      <c r="H186" s="84"/>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3"/>
      <c r="H187" s="84"/>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3"/>
      <c r="H188" s="84"/>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3"/>
      <c r="H189" s="84"/>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3"/>
      <c r="H190" s="84"/>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3"/>
      <c r="H191" s="84"/>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3"/>
      <c r="H192" s="84"/>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3"/>
      <c r="H193" s="84"/>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3"/>
      <c r="H194" s="84"/>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3"/>
      <c r="H195" s="84"/>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3"/>
      <c r="H196" s="84"/>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3"/>
      <c r="H197" s="84"/>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3"/>
      <c r="H198" s="84"/>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3"/>
      <c r="H199" s="84"/>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3"/>
      <c r="H200" s="84"/>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3"/>
      <c r="H201" s="84"/>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3"/>
      <c r="H202" s="84"/>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3"/>
      <c r="H203" s="84"/>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3"/>
      <c r="H204" s="84"/>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3"/>
      <c r="H205" s="84"/>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3"/>
      <c r="H206" s="84"/>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3"/>
      <c r="H207" s="84"/>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3"/>
      <c r="H208" s="84"/>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3"/>
      <c r="H209" s="84"/>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3"/>
      <c r="H210" s="84"/>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3"/>
      <c r="H211" s="84"/>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3"/>
      <c r="H212" s="84"/>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3"/>
      <c r="H213" s="84"/>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3"/>
      <c r="H214" s="84"/>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3"/>
      <c r="H215" s="84"/>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3"/>
      <c r="H216" s="84"/>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3"/>
      <c r="H217" s="84"/>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3"/>
      <c r="H218" s="84"/>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3"/>
      <c r="H219" s="84"/>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3"/>
      <c r="H220" s="84"/>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3"/>
      <c r="H221" s="84"/>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3"/>
      <c r="H222" s="84"/>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3"/>
      <c r="H223" s="84"/>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3"/>
      <c r="H224" s="84"/>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3"/>
      <c r="H225" s="84"/>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3"/>
      <c r="H226" s="84"/>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3"/>
      <c r="H227" s="84"/>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3"/>
      <c r="H228" s="84"/>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3"/>
      <c r="H229" s="84"/>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3"/>
      <c r="H230" s="84"/>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3"/>
      <c r="H231" s="84"/>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3"/>
      <c r="H232" s="84"/>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3"/>
      <c r="H233" s="84"/>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3"/>
      <c r="H234" s="84"/>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3"/>
      <c r="H235" s="84"/>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3"/>
      <c r="H236" s="84"/>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3"/>
      <c r="H237" s="84"/>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3"/>
      <c r="H238" s="84"/>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3"/>
      <c r="H239" s="84"/>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3"/>
      <c r="H240" s="84"/>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3"/>
      <c r="H241" s="84"/>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3"/>
      <c r="H242" s="84"/>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3"/>
      <c r="H243" s="84"/>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3"/>
      <c r="H244" s="84"/>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3"/>
      <c r="H245" s="84"/>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3"/>
      <c r="H246" s="84"/>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3"/>
      <c r="H247" s="84"/>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3"/>
      <c r="H248" s="84"/>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3"/>
      <c r="H249" s="84"/>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3"/>
      <c r="H250" s="84"/>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3"/>
      <c r="H251" s="84"/>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3"/>
      <c r="H252" s="84"/>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3"/>
      <c r="H253" s="84"/>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3"/>
      <c r="H254" s="84"/>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3"/>
      <c r="H255" s="84"/>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3"/>
      <c r="H256" s="84"/>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3"/>
      <c r="H257" s="84"/>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3"/>
      <c r="H258" s="84"/>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3"/>
      <c r="H259" s="84"/>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3"/>
      <c r="H260" s="84"/>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3"/>
      <c r="H261" s="84"/>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3"/>
      <c r="H262" s="84"/>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3"/>
      <c r="H263" s="84"/>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3"/>
      <c r="H264" s="84"/>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3"/>
      <c r="H265" s="84"/>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3"/>
      <c r="H266" s="84"/>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3"/>
      <c r="H267" s="84"/>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3"/>
      <c r="H268" s="84"/>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3"/>
      <c r="H269" s="84"/>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3"/>
      <c r="H270" s="84"/>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3"/>
      <c r="H271" s="84"/>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3"/>
      <c r="H272" s="84"/>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3"/>
      <c r="H273" s="84"/>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3"/>
      <c r="H274" s="84"/>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3"/>
      <c r="H275" s="84"/>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3"/>
      <c r="H276" s="84"/>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3"/>
      <c r="H277" s="84"/>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3"/>
      <c r="H278" s="84"/>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3"/>
      <c r="H279" s="84"/>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3"/>
      <c r="H280" s="84"/>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3"/>
      <c r="H281" s="84"/>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3"/>
      <c r="H282" s="84"/>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3"/>
      <c r="H283" s="84"/>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3"/>
      <c r="H284" s="84"/>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3"/>
      <c r="H285" s="84"/>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3"/>
      <c r="H286" s="84"/>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3"/>
      <c r="H287" s="84"/>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3"/>
      <c r="H288" s="84"/>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3"/>
      <c r="H289" s="84"/>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3"/>
      <c r="H290" s="84"/>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3"/>
      <c r="H291" s="84"/>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3"/>
      <c r="H292" s="84"/>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3"/>
      <c r="H293" s="84"/>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3"/>
      <c r="H294" s="84"/>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3"/>
      <c r="H295" s="84"/>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3"/>
      <c r="H296" s="84"/>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3"/>
      <c r="H297" s="84"/>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3"/>
      <c r="H298" s="84"/>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3"/>
      <c r="H299" s="84"/>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3"/>
      <c r="H300" s="84"/>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3"/>
      <c r="H301" s="84"/>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3"/>
      <c r="H302" s="84"/>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3"/>
      <c r="H303" s="84"/>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3"/>
      <c r="H304" s="84"/>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3"/>
      <c r="H305" s="84"/>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3"/>
      <c r="H306" s="84"/>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3"/>
      <c r="H307" s="84"/>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3"/>
      <c r="H308" s="84"/>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3"/>
      <c r="H309" s="84"/>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3"/>
      <c r="H310" s="84"/>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3"/>
      <c r="H311" s="84"/>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3"/>
      <c r="H312" s="84"/>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3"/>
      <c r="H313" s="84"/>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3"/>
      <c r="H314" s="84"/>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3"/>
      <c r="H315" s="84"/>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3"/>
      <c r="H316" s="84"/>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3"/>
      <c r="H317" s="84"/>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3"/>
      <c r="H318" s="84"/>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3"/>
      <c r="H319" s="84"/>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3"/>
      <c r="H320" s="84"/>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3"/>
      <c r="H321" s="84"/>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3"/>
      <c r="H322" s="84"/>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3"/>
      <c r="H323" s="84"/>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3"/>
      <c r="H324" s="84"/>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3"/>
      <c r="H325" s="84"/>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3"/>
      <c r="H326" s="84"/>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3"/>
      <c r="H327" s="84"/>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3"/>
      <c r="H328" s="84"/>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3"/>
      <c r="H329" s="84"/>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3"/>
      <c r="H330" s="84"/>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3"/>
      <c r="H331" s="84"/>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3"/>
      <c r="H332" s="84"/>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3"/>
      <c r="H333" s="84"/>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3"/>
      <c r="H334" s="84"/>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3"/>
      <c r="H335" s="84"/>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3"/>
      <c r="H336" s="84"/>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3"/>
      <c r="H337" s="84"/>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3"/>
      <c r="H338" s="84"/>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3"/>
      <c r="H339" s="84"/>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3"/>
      <c r="H340" s="84"/>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3"/>
      <c r="H341" s="84"/>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3"/>
      <c r="H342" s="84"/>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3"/>
      <c r="H343" s="84"/>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3"/>
      <c r="H344" s="84"/>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3"/>
      <c r="H345" s="84"/>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3"/>
      <c r="H346" s="84"/>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3"/>
      <c r="H347" s="84"/>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3"/>
      <c r="H348" s="84"/>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3"/>
      <c r="H349" s="84"/>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3"/>
      <c r="H350" s="84"/>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3"/>
      <c r="H351" s="84"/>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3"/>
      <c r="H352" s="84"/>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3"/>
      <c r="H353" s="84"/>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3"/>
      <c r="H354" s="84"/>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3"/>
      <c r="H355" s="84"/>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3"/>
      <c r="H356" s="84"/>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3"/>
      <c r="H357" s="84"/>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3"/>
      <c r="H358" s="84"/>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3"/>
      <c r="H359" s="84"/>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3"/>
      <c r="H360" s="84"/>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3"/>
      <c r="H361" s="84"/>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3"/>
      <c r="H362" s="84"/>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3"/>
      <c r="H363" s="84"/>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3"/>
      <c r="H364" s="84"/>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3"/>
      <c r="H365" s="84"/>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3"/>
      <c r="H366" s="84"/>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3"/>
      <c r="H367" s="84"/>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3"/>
      <c r="H368" s="84"/>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3"/>
      <c r="H369" s="84"/>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3"/>
      <c r="H370" s="84"/>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3"/>
      <c r="H371" s="84"/>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3"/>
      <c r="H372" s="84"/>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3"/>
      <c r="H373" s="84"/>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3"/>
      <c r="H374" s="84"/>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3"/>
      <c r="H375" s="84"/>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3"/>
      <c r="H376" s="84"/>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3"/>
      <c r="H377" s="84"/>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3"/>
      <c r="H378" s="84"/>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3"/>
      <c r="H379" s="84"/>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3"/>
      <c r="H380" s="84"/>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3"/>
      <c r="H381" s="84"/>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3"/>
      <c r="H382" s="84"/>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3"/>
      <c r="H383" s="84"/>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3"/>
      <c r="H384" s="84"/>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3"/>
      <c r="H385" s="84"/>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3"/>
      <c r="H386" s="84"/>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3"/>
      <c r="H387" s="84"/>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3"/>
      <c r="H388" s="84"/>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3"/>
      <c r="H389" s="84"/>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3"/>
      <c r="H390" s="84"/>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3"/>
      <c r="H391" s="84"/>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3"/>
      <c r="H392" s="84"/>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3"/>
      <c r="H393" s="84"/>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3"/>
      <c r="H394" s="84"/>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3"/>
      <c r="H395" s="84"/>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3"/>
      <c r="H396" s="84"/>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3"/>
      <c r="H397" s="84"/>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3"/>
      <c r="H398" s="84"/>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3"/>
      <c r="H399" s="84"/>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3"/>
      <c r="H400" s="84"/>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3"/>
      <c r="H401" s="84"/>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3"/>
      <c r="H402" s="84"/>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3"/>
      <c r="H403" s="84"/>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3"/>
      <c r="H404" s="84"/>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3"/>
      <c r="H405" s="84"/>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3"/>
      <c r="H406" s="84"/>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3"/>
      <c r="H407" s="84"/>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3"/>
      <c r="H408" s="84"/>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3"/>
      <c r="H409" s="84"/>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3"/>
      <c r="H410" s="84"/>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3"/>
      <c r="H411" s="84"/>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3"/>
      <c r="H412" s="84"/>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3"/>
      <c r="H413" s="84"/>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3"/>
      <c r="H414" s="84"/>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3"/>
      <c r="H415" s="84"/>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3"/>
      <c r="H416" s="84"/>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3"/>
      <c r="H417" s="84"/>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3"/>
      <c r="H418" s="84"/>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3"/>
      <c r="H419" s="84"/>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3"/>
      <c r="H420" s="84"/>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3"/>
      <c r="H421" s="84"/>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3"/>
      <c r="H422" s="84"/>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3"/>
      <c r="H423" s="84"/>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3"/>
      <c r="H424" s="84"/>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3"/>
      <c r="H425" s="84"/>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3"/>
      <c r="H426" s="84"/>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3"/>
      <c r="H427" s="84"/>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3"/>
      <c r="H428" s="84"/>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3"/>
      <c r="H429" s="84"/>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3"/>
      <c r="H430" s="84"/>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3"/>
      <c r="H431" s="84"/>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3"/>
      <c r="H432" s="84"/>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3"/>
      <c r="H433" s="84"/>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3"/>
      <c r="H434" s="84"/>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3"/>
      <c r="H435" s="84"/>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3"/>
      <c r="H436" s="84"/>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3"/>
      <c r="H437" s="84"/>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3"/>
      <c r="H438" s="84"/>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3"/>
      <c r="H439" s="84"/>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3"/>
      <c r="H440" s="84"/>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3"/>
      <c r="H441" s="84"/>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3"/>
      <c r="H442" s="84"/>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3"/>
      <c r="H443" s="84"/>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3"/>
      <c r="H444" s="84"/>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3"/>
      <c r="H445" s="84"/>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3"/>
      <c r="H446" s="84"/>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3"/>
      <c r="H447" s="84"/>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3"/>
      <c r="H448" s="84"/>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3"/>
      <c r="H449" s="84"/>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3"/>
      <c r="H450" s="84"/>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3"/>
      <c r="H451" s="84"/>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3"/>
      <c r="H452" s="84"/>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3"/>
      <c r="H453" s="84"/>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3"/>
      <c r="H454" s="84"/>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3"/>
      <c r="H455" s="84"/>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3"/>
      <c r="H456" s="84"/>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3"/>
      <c r="H457" s="84"/>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3"/>
      <c r="H458" s="84"/>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3"/>
      <c r="H459" s="84"/>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3"/>
      <c r="H460" s="84"/>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3"/>
      <c r="H461" s="84"/>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3"/>
      <c r="H462" s="84"/>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3"/>
      <c r="H463" s="84"/>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3"/>
      <c r="H464" s="84"/>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3"/>
      <c r="H465" s="84"/>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3"/>
      <c r="H466" s="84"/>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3"/>
      <c r="H467" s="84"/>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3"/>
      <c r="H468" s="84"/>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3"/>
      <c r="H469" s="84"/>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3"/>
      <c r="H470" s="84"/>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3"/>
      <c r="H471" s="84"/>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3"/>
      <c r="H472" s="84"/>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3"/>
      <c r="H473" s="84"/>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3"/>
      <c r="H474" s="84"/>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3"/>
      <c r="H475" s="84"/>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3"/>
      <c r="H476" s="84"/>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3"/>
      <c r="H477" s="84"/>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3"/>
      <c r="H478" s="84"/>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3"/>
      <c r="H479" s="84"/>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3"/>
      <c r="H480" s="84"/>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3"/>
      <c r="H481" s="84"/>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3"/>
      <c r="H482" s="84"/>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3"/>
      <c r="H483" s="84"/>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3"/>
      <c r="H484" s="84"/>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3"/>
      <c r="H485" s="84"/>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3"/>
      <c r="H486" s="84"/>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3"/>
      <c r="H487" s="84"/>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3"/>
      <c r="H488" s="84"/>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3"/>
      <c r="H489" s="84"/>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3"/>
      <c r="H490" s="84"/>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3"/>
      <c r="H491" s="84"/>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3"/>
      <c r="H492" s="84"/>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3"/>
      <c r="H493" s="84"/>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3"/>
      <c r="H494" s="84"/>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3"/>
      <c r="H495" s="84"/>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3"/>
      <c r="H496" s="84"/>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3"/>
      <c r="H497" s="84"/>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3"/>
      <c r="H498" s="84"/>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3"/>
      <c r="H499" s="84"/>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3"/>
      <c r="H500" s="84"/>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3"/>
      <c r="H501" s="84"/>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3"/>
      <c r="H502" s="84"/>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3"/>
      <c r="H503" s="84"/>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3"/>
      <c r="H504" s="84"/>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3"/>
      <c r="H505" s="84"/>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3"/>
      <c r="H506" s="84"/>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3"/>
      <c r="H507" s="84"/>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3"/>
      <c r="H508" s="84"/>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3"/>
      <c r="H509" s="84"/>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3"/>
      <c r="H510" s="84"/>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3"/>
      <c r="H511" s="84"/>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3"/>
      <c r="H512" s="84"/>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3"/>
      <c r="H513" s="84"/>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3"/>
      <c r="H514" s="84"/>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3"/>
      <c r="H515" s="84"/>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3"/>
      <c r="H516" s="84"/>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3"/>
      <c r="H517" s="84"/>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3"/>
      <c r="H518" s="84"/>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3"/>
      <c r="H519" s="84"/>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3"/>
      <c r="H520" s="84"/>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3"/>
      <c r="H521" s="84"/>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3"/>
      <c r="H522" s="84"/>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3"/>
      <c r="H523" s="84"/>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3"/>
      <c r="H524" s="84"/>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3"/>
      <c r="H525" s="84"/>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3"/>
      <c r="H526" s="84"/>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3"/>
      <c r="H527" s="84"/>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3"/>
      <c r="H528" s="84"/>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3"/>
      <c r="H529" s="84"/>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3"/>
      <c r="H530" s="84"/>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3"/>
      <c r="H531" s="84"/>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3"/>
      <c r="H532" s="84"/>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3"/>
      <c r="H533" s="84"/>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3"/>
      <c r="H534" s="84"/>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3"/>
      <c r="H535" s="84"/>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3"/>
      <c r="H536" s="84"/>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3"/>
      <c r="H537" s="84"/>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8"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8"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7" t="s">
        <v>5278</v>
      </c>
      <c r="B1" s="87" t="s">
        <v>5279</v>
      </c>
      <c r="C1" s="87" t="s">
        <v>5280</v>
      </c>
      <c r="D1" s="87" t="s">
        <v>5274</v>
      </c>
      <c r="E1" s="87" t="s">
        <v>5281</v>
      </c>
      <c r="F1" s="87" t="s">
        <v>5282</v>
      </c>
      <c r="G1" s="87" t="s">
        <v>5283</v>
      </c>
      <c r="H1" s="88" t="s">
        <v>5284</v>
      </c>
      <c r="I1" s="87" t="s">
        <v>5285</v>
      </c>
      <c r="J1" s="87" t="s">
        <v>5286</v>
      </c>
    </row>
    <row r="2" customFormat="false" ht="15" hidden="false" customHeight="false" outlineLevel="0" collapsed="false">
      <c r="A2" s="89" t="s">
        <v>5287</v>
      </c>
      <c r="B2" s="89" t="s">
        <v>5288</v>
      </c>
      <c r="C2" s="89" t="s">
        <v>5289</v>
      </c>
      <c r="D2" s="90" t="s">
        <v>5290</v>
      </c>
      <c r="E2" s="89" t="s">
        <v>5291</v>
      </c>
      <c r="F2" s="91" t="s">
        <v>5292</v>
      </c>
      <c r="G2" s="92" t="n">
        <v>43010</v>
      </c>
      <c r="H2" s="93" t="s">
        <v>5293</v>
      </c>
      <c r="I2" s="89" t="s">
        <v>5294</v>
      </c>
      <c r="J2" s="89"/>
    </row>
    <row r="3" customFormat="false" ht="74.25" hidden="false" customHeight="true" outlineLevel="0" collapsed="false">
      <c r="A3" s="94" t="s">
        <v>5287</v>
      </c>
      <c r="B3" s="94" t="s">
        <v>5288</v>
      </c>
      <c r="C3" s="94" t="s">
        <v>5289</v>
      </c>
      <c r="D3" s="95" t="s">
        <v>5290</v>
      </c>
      <c r="E3" s="94" t="s">
        <v>5291</v>
      </c>
      <c r="F3" s="96" t="s">
        <v>5295</v>
      </c>
      <c r="G3" s="97" t="n">
        <v>43034</v>
      </c>
      <c r="H3" s="98" t="s">
        <v>5296</v>
      </c>
      <c r="I3" s="94" t="s">
        <v>5294</v>
      </c>
      <c r="J3" s="94"/>
    </row>
    <row r="4" customFormat="false" ht="97.5" hidden="false" customHeight="true" outlineLevel="0" collapsed="false">
      <c r="A4" s="89" t="s">
        <v>5287</v>
      </c>
      <c r="B4" s="89" t="s">
        <v>5288</v>
      </c>
      <c r="C4" s="89" t="s">
        <v>5289</v>
      </c>
      <c r="D4" s="90" t="s">
        <v>5290</v>
      </c>
      <c r="E4" s="89" t="s">
        <v>5291</v>
      </c>
      <c r="F4" s="91" t="s">
        <v>5297</v>
      </c>
      <c r="G4" s="92" t="n">
        <v>43060</v>
      </c>
      <c r="H4" s="99" t="s">
        <v>5298</v>
      </c>
      <c r="I4" s="89" t="s">
        <v>5294</v>
      </c>
      <c r="J4" s="89"/>
    </row>
    <row r="5" customFormat="false" ht="15" hidden="false" customHeight="false" outlineLevel="0" collapsed="false">
      <c r="A5" s="100" t="s">
        <v>5287</v>
      </c>
      <c r="B5" s="100" t="s">
        <v>5288</v>
      </c>
      <c r="C5" s="100" t="s">
        <v>5289</v>
      </c>
      <c r="D5" s="100" t="s">
        <v>5290</v>
      </c>
      <c r="E5" s="100" t="s">
        <v>5291</v>
      </c>
      <c r="F5" s="101" t="s">
        <v>5299</v>
      </c>
      <c r="G5" s="102" t="n">
        <v>43423</v>
      </c>
      <c r="H5" s="103" t="s">
        <v>5300</v>
      </c>
      <c r="I5" s="100" t="s">
        <v>5294</v>
      </c>
      <c r="J5" s="103"/>
    </row>
    <row r="6" customFormat="false" ht="35.05" hidden="false" customHeight="false" outlineLevel="0" collapsed="false">
      <c r="A6" s="100" t="s">
        <v>5287</v>
      </c>
      <c r="B6" s="100" t="s">
        <v>5288</v>
      </c>
      <c r="C6" s="100" t="s">
        <v>5289</v>
      </c>
      <c r="D6" s="100" t="s">
        <v>5290</v>
      </c>
      <c r="E6" s="100" t="s">
        <v>5291</v>
      </c>
      <c r="F6" s="101" t="s">
        <v>5301</v>
      </c>
      <c r="G6" s="102" t="n">
        <v>43496</v>
      </c>
      <c r="H6" s="103" t="s">
        <v>5302</v>
      </c>
      <c r="I6" s="100" t="s">
        <v>5303</v>
      </c>
      <c r="J6" s="103"/>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2021-01-25T16:21:45Z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