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<sst xmlns="http://schemas.openxmlformats.org/spreadsheetml/2006/main" count="6493" uniqueCount="5304">
  <si>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</si>
  <si>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</si>
  <si>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</si>
  <si>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</si>
  <si>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</si>
  <si>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</si>
  <si>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</si>
  <si>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</si>
  <si>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</si>
  <si>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</si>
  <si>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</si>
  <si>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</si>
  <si>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</si>
  <si>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</si>
  <si>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</si>
  <si>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</si>
  <si>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</si>
  <si>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</si>
  <si>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</si>
  <si>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</si>
  <si>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</si>
  <si>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</si>
  <si>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</si>
  <si>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</si>
  <si>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</si>
  <si>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</si>
  <si>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</si>
  <si>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</si>
  <si>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</si>
  <si>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</si>
  <si>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</si>
  <si>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</si>
  <si>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</si>
  <si>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</si>
  <si>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</si>
  <si>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</si>
  <si>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</si>
  <si>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</si>
  <si>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</si>
  <si>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</si>
  <si>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</si>
  <si>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</si>
  <si>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</si>
  <si>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</si>
  <si>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</si>
  <si>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</si>
  <si>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</si>
  <si>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</si>
  <si>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</si>
  <si>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</si>
  <si>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</si>
  <si>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</si>
  <si>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</si>
  <si>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</si>
  <si>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</si>
  <si>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</si>
  <si>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</si>
  <si>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</si>
  <si>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</si>
  <si>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</si>
  <si>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</si>
  <si>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</si>
  <si>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</si>
  <si>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</si>
  <si>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</si>
  <si>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</si>
  <si>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</si>
  <si>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</si>
  <si>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</si>
  <si>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</si>
  <si>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</si>
  <si>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</si>
  <si>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</si>
  <si>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</si>
  <si>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</si>
  <si>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</si>
  <si>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</si>
  <si>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</si>
  <si>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</si>
  <si>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</si>
  <si>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</si>
  <si>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</si>
  <si>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</si>
  <si>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</si>
  <si>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</si>
  <si>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</si>
  <si>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</si>
  <si>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</si>
  <si>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</si>
  <si>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</si>
  <si>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</si>
  <si>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</si>
  <si>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</si>
  <si>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</si>
  <si>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</si>
  <si>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</si>
  <si>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</si>
  <si>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</si>
  <si>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</si>
  <si>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</si>
  <si>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</si>
  <si>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</si>
  <si>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</si>
  <si>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</si>
  <si>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</si>
  <si>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</si>
  <si>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</si>
  <si>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</si>
  <si>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</si>
  <si>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</si>
  <si>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</si>
  <si>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</si>
  <si>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</si>
  <si>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</si>
  <si>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</si>
  <si>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</si>
  <si>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</si>
  <si>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</si>
  <si>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</si>
  <si>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</si>
  <si>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</si>
  <si>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</si>
  <si>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</si>
  <si>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</si>
  <si>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</si>
  <si>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</si>
  <si>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</si>
  <si>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</si>
  <si>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</si>
  <si>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</si>
  <si>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</si>
  <si>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</si>
  <si>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</si>
  <si>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</si>
  <si>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</si>
  <si>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</si>
  <si>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</si>
  <si>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</si>
  <si>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</si>
  <si>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</si>
  <si>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</si>
  <si>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</si>
  <si>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</si>
  <si>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</si>
  <si>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</si>
  <si>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</si>
  <si>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</si>
  <si>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</si>
  <si>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</si>
  <si>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</si>
  <si>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</si>
  <si>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</si>
  <si>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</si>
  <si>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</si>
  <si>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</si>
  <si>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</si>
  <si>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</si>
  <si>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</si>
  <si>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</si>
  <si>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</si>
  <si>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</si>
  <si>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</si>
  <si>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</si>
  <si>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</si>
  <si>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</si>
  <si>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</si>
  <si>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</si>
  <si>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</si>
  <si>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</si>
  <si>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</si>
  <si>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</si>
  <si>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</si>
  <si>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</si>
  <si>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</si>
  <si>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</si>
  <si>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</si>
  <si>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</si>
  <si>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</si>
  <si>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</si>
  <si>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</si>
  <si>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</si>
  <si>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</si>
  <si>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</si>
  <si>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</si>
  <si>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</si>
  <si>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</si>
  <si>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</si>
  <si>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</si>
  <si>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</si>
  <si>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</si>
  <si>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</si>
  <si>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</si>
  <si>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</si>
  <si>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</si>
  <si>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</si>
  <si>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</si>
  <si>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</si>
  <si>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</si>
  <si>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</si>
  <si>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</si>
  <si>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</si>
  <si>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</si>
  <si>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</si>
  <si>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</si>
  <si>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</si>
  <si>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</si>
  <si>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</si>
  <si>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</si>
  <si>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</si>
  <si>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</si>
  <si>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</si>
  <si>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</si>
  <si>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</si>
  <si>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</si>
  <si>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</si>
  <si>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</si>
  <si>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</si>
  <si>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</si>
  <si>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</si>
  <si>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</si>
  <si>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</si>
  <si>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</si>
  <si>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</si>
  <si>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</si>
  <si>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</si>
  <si>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</si>
  <si>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</si>
  <si>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</si>
  <si>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</si>
  <si>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</si>
  <si>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</si>
  <si>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</si>
  <si>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</si>
  <si>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</si>
  <si>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</si>
  <si>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</si>
  <si>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</si>
  <si>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</si>
  <si>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</si>
  <si>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</si>
  <si>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</si>
  <si>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</si>
  <si>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</si>
  <si>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</si>
  <si>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</si>
  <si>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</si>
  <si>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</si>
  <si>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</si>
  <si>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</si>
  <si>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</si>
  <si>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</si>
  <si>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</si>
  <si>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</si>
  <si>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</si>
  <si>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</si>
  <si>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</si>
  <si>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</si>
  <si>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</si>
  <si>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</si>
  <si>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</si>
  <si>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</si>
  <si>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</si>
  <si>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</si>
  <si>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</si>
  <si>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</si>
  <si>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</si>
  <si>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</si>
  <si>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</si>
  <si>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</si>
  <si>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</si>
  <si>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</si>
  <si>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</si>
  <si>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</si>
  <si>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</si>
  <si>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</si>
  <si>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</si>
  <si>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</si>
  <si>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</si>
  <si>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</si>
  <si>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</si>
  <si>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</si>
  <si>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</si>
  <si>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</si>
  <si>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</si>
  <si>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</si>
  <si>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</si>
  <si>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</si>
  <si>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</si>
  <si>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</si>
  <si>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</si>
  <si>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</si>
  <si>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</si>
  <si>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</si>
  <si>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</si>
  <si>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</si>
  <si>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</si>
  <si>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</si>
  <si>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</si>
  <si>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</si>
  <si>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</si>
  <si>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</si>
  <si>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</si>
  <si>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</si>
  <si>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</si>
  <si>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</si>
  <si>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</si>
  <si>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</si>
  <si>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</si>
  <si>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</si>
  <si>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</si>
  <si>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</si>
  <si>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</si>
  <si>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</si>
  <si>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</si>
  <si>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</si>
  <si>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</si>
  <si>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</si>
  <si>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</si>
  <si>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</si>
  <si>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</si>
  <si>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</si>
  <si>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</si>
  <si>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</si>
  <si>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</si>
  <si>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</si>
  <si>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</si>
  <si>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</si>
  <si>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</si>
  <si>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</si>
  <si>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</si>
  <si>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</si>
  <si>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</si>
  <si>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</si>
  <si>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</si>
  <si>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</si>
  <si>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</si>
  <si>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</si>
  <si>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</si>
  <si>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</si>
  <si>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</si>
  <si>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</si>
  <si>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</si>
  <si>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</si>
  <si>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</si>
  <si>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</si>
  <si>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</si>
  <si>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</si>
  <si>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</si>
  <si>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</si>
  <si>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</si>
  <si>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</si>
  <si>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</si>
  <si>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</si>
  <si>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</si>
  <si>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</si>
  <si>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</si>
  <si>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</si>
  <si>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</si>
  <si>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</si>
  <si>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</si>
  <si>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</si>
  <si>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</si>
  <si>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</si>
  <si>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</si>
  <si>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</si>
  <si>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</si>
  <si>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</si>
  <si>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</si>
  <si>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</si>
  <si>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</si>
  <si>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</si>
  <si>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</si>
  <si>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</si>
  <si>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</si>
  <si>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</si>
  <si>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</si>
  <si>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</si>
  <si>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</si>
  <si>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</si>
  <si>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</si>
  <si>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</si>
  <si>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</si>
  <si>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</si>
  <si>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</si>
  <si>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</si>
  <si>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</si>
  <si>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</si>
  <si>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</si>
  <si>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</si>
  <si>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</si>
  <si>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</si>
  <si>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</si>
  <si>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</si>
  <si>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</si>
  <si>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</si>
  <si>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</si>
  <si>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</si>
  <si>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</si>
  <si>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</si>
  <si>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</si>
  <si>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</si>
  <si>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</si>
  <si>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</si>
  <si>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</si>
  <si>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</si>
  <si>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</si>
  <si>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</si>
  <si>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</si>
  <si>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</si>
  <si>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</si>
  <si>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</si>
  <si>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</si>
  <si>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</si>
  <si>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</si>
  <si>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</si>
  <si>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</si>
  <si>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</si>
  <si>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</si>
  <si>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</si>
  <si>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</si>
  <si>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</si>
  <si>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</si>
  <si>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</si>
  <si>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</si>
  <si>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</si>
  <si>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</si>
  <si>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</si>
  <si>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</si>
  <si>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</si>
  <si>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</si>
  <si>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</si>
  <si>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</si>
  <si>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</si>
  <si>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</si>
  <si>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</si>
  <si>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</si>
  <si>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</si>
  <si>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</si>
  <si>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</si>
  <si>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</si>
  <si>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</si>
  <si>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</si>
  <si>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</si>
  <si>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</si>
  <si>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</si>
  <si>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</si>
  <si>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</si>
  <si>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</si>
  <si>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</si>
  <si>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</si>
  <si>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</si>
  <si>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</si>
  <si>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</si>
  <si>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</si>
  <si>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</si>
  <si>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</si>
  <si>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</si>
  <si>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</si>
  <si>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</si>
  <si>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</si>
  <si>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</si>
  <si>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</si>
  <si>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</si>
  <si>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</si>
  <si>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</si>
  <si>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</si>
  <si>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</si>
  <si>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</si>
  <si>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</si>
  <si>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</si>
  <si>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</si>
  <si>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</si>
  <si>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</si>
  <si>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</si>
  <si>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</si>
  <si>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</si>
  <si>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</si>
  <si>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</si>
  <si>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</si>
  <si>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</si>
  <si>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</si>
  <si>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</si>
  <si>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</si>
  <si>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</si>
  <si>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</si>
  <si>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</si>
  <si>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</si>
  <si>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</si>
  <si>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</si>
  <si>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</si>
  <si>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</si>
  <si>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</si>
  <si>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</si>
  <si>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</si>
  <si>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</si>
  <si>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</si>
  <si>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</si>
  <si>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</si>
  <si>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</si>
  <si>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</si>
  <si>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</si>
  <si>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</si>
  <si>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</si>
  <si>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</si>
  <si>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</si>
  <si>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</si>
  <si>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</si>
  <si>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</si>
  <si>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</si>
  <si>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</si>
  <si>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</si>
  <si>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</si>
  <si>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</si>
  <si>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</si>
  <si>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</si>
  <si>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</si>
  <si>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</si>
  <si>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</si>
  <si>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</si>
  <si>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</si>
  <si>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</si>
  <si>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</si>
  <si>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</si>
  <si>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</si>
  <si>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</si>
  <si>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</si>
  <si>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</si>
  <si>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</si>
  <si>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</si>
  <si>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</si>
  <si>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</si>
  <si>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</si>
  <si>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</si>
  <si>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</si>
  <si>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</si>
  <si>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</si>
  <si>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</si>
  <si>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</si>
  <si>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</si>
  <si>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</si>
  <si>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</si>
  <si>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</si>
  <si>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</si>
  <si>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</si>
  <si>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</si>
  <si>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</si>
  <si>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</si>
  <si>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</si>
  <si>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</si>
  <si>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</si>
  <si>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</si>
  <si>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</si>
  <si>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</si>
  <si>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</si>
  <si>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</si>
  <si>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</si>
  <si>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</si>
  <si>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</si>
  <si>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</si>
  <si>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</si>
  <si>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</si>
  <si>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</si>
  <si>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</si>
  <si>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</si>
  <si>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</si>
  <si>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</si>
  <si>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</si>
  <si>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</si>
  <si>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</si>
  <si>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</si>
  <si>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</si>
  <si>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</si>
  <si>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</si>
  <si>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</si>
  <si>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</si>
  <si>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</si>
  <si>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</si>
  <si>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</si>
  <si>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</si>
  <si>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</si>
  <si>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</si>
  <si>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</si>
  <si>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</si>
  <si>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</si>
  <si>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</si>
  <si>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</si>
  <si>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</si>
  <si>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</si>
  <si>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</si>
  <si>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</si>
  <si>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</si>
  <si>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</si>
  <si>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</si>
  <si>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</si>
  <si>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</si>
  <si>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</si>
  <si>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</si>
  <si>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</si>
  <si>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</si>
  <si>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</si>
  <si>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</si>
  <si>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</si>
  <si>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</si>
  <si>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</si>
  <si>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</si>
  <si>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</si>
  <si>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</si>
  <si>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</si>
  <si>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</si>
  <si>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</si>
  <si>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</si>
  <si>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</si>
  <si>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</si>
  <si>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</si>
  <si>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</si>
  <si>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</si>
  <si>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</si>
  <si>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</si>
  <si>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</si>
  <si>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</si>
  <si>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</si>
  <si>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</si>
  <si>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</si>
  <si>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</si>
  <si>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</si>
  <si>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</si>
  <si>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</si>
  <si>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</si>
  <si>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</si>
  <si>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</si>
  <si>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</si>
  <si>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</si>
  <si>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</si>
  <si>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</si>
  <si>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</si>
  <si>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</si>
  <si>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</si>
  <si>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</si>
  <si>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</si>
  <si>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</si>
  <si>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</si>
  <si>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</si>
  <si>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</si>
  <si>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</si>
  <si>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</si>
  <si>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</si>
  <si>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</si>
  <si>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</si>
  <si>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</si>
  <si>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</si>
  <si>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</si>
  <si>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</si>
  <si>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</si>
  <si>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</si>
  <si>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</si>
  <si>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</si>
  <si>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</si>
  <si>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</si>
  <si>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</si>
  <si>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</si>
  <si>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</si>
  <si>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</si>
  <si>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</si>
  <si>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</si>
  <si>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</si>
  <si>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</si>
  <si>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</si>
  <si>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</si>
  <si>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</si>
  <si>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</si>
  <si>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</si>
  <si>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</si>
  <si>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</si>
  <si>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</si>
  <si>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</si>
  <si>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</si>
  <si>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</si>
  <si>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</si>
  <si>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</si>
  <si>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</si>
  <si>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</si>
  <si>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</si>
  <si>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</si>
  <si>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</si>
  <si>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</si>
  <si>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</si>
  <si>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</si>
  <si>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</si>
  <si>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</si>
  <si>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</si>
  <si>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</si>
  <si>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</si>
  <si>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</si>
  <si>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</si>
  <si>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</si>
  <si>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</si>
  <si>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</si>
  <si>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</si>
  <si>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</si>
  <si>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</si>
  <si>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</si>
  <si>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</si>
  <si>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</si>
  <si>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</si>
  <si>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</si>
  <si>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</si>
  <si>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</si>
  <si>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</si>
  <si>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</si>
  <si>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</si>
  <si>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</si>
  <si>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</si>
  <si>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</si>
  <si>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</si>
  <si>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</si>
  <si>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</si>
  <si>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</si>
  <si>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</si>
  <si>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</si>
  <si>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</si>
  <si>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</si>
  <si>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</si>
  <si>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</si>
  <si>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</si>
  <si>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</si>
  <si>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</si>
  <si>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</si>
  <si>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</si>
  <si>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</si>
  <si>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</si>
  <si>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</si>
  <si>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</si>
  <si>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</si>
  <si>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</si>
  <si>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</si>
  <si>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</si>
  <si>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</si>
  <si>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</si>
  <si>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</si>
  <si>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</si>
  <si>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</si>
  <si>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</si>
  <si>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</si>
  <si>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</si>
  <si>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</si>
  <si>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</si>
  <si>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</si>
  <si>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</si>
  <si>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</si>
  <si>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</si>
  <si>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</si>
  <si>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</si>
  <si>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</si>
  <si>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</si>
  <si>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</si>
  <si>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</si>
  <si>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</si>
  <si>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</si>
  <si>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</si>
  <si>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</si>
  <si>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</si>
  <si>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</si>
  <si>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</si>
  <si>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</si>
  <si>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</si>
  <si>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</si>
  <si>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</si>
  <si>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</si>
  <si>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</si>
  <si>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</si>
  <si>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</si>
  <si>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</si>
  <si>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</si>
  <si>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</si>
  <si>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</si>
  <si>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</si>
  <si>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</si>
  <si>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</si>
  <si>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</si>
  <si>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</si>
  <si>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</si>
  <si>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</si>
  <si>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</si>
  <si>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</si>
  <si>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</si>
  <si>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</si>
  <si>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</si>
  <si>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</si>
  <si>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</si>
  <si>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</si>
  <si>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</si>
  <si>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</si>
  <si>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</si>
  <si>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</si>
  <si>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</si>
  <si>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</si>
  <si>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</si>
  <si>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</si>
  <si>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</si>
  <si>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</si>
  <si>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</si>
  <si>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</si>
  <si>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</si>
  <si>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</si>
  <si>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</si>
  <si>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</si>
  <si>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</si>
  <si>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</si>
  <si>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</si>
  <si>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</si>
  <si>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</si>
  <si>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</si>
  <si>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</si>
  <si>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</si>
  <si>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</si>
  <si>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</si>
  <si>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</si>
  <si>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</si>
  <si>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</si>
  <si>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</si>
  <si>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</si>
  <si>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</si>
  <si>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</si>
  <si>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</si>
  <si>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</si>
  <si>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</si>
  <si>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</si>
  <si>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</si>
  <si>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</si>
  <si>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</si>
  <si>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</si>
  <si>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</si>
  <si>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</si>
  <si>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</si>
  <si>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</si>
  <si>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</si>
  <si>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</si>
  <si>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</si>
  <si>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</si>
  <si>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</si>
  <si>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</si>
  <si>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</si>
  <si>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</si>
  <si>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</si>
  <si>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</si>
  <si>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</si>
  <si>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</si>
  <si>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</si>
  <si>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</si>
  <si>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</si>
  <si>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</si>
  <si>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</si>
  <si>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</si>
  <si>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</si>
  <si>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</si>
  <si>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</si>
  <si>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</si>
  <si>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</si>
  <si>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</si>
  <si>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</si>
  <si>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</si>
  <si>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</si>
  <si>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</si>
  <si>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</si>
  <si>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</si>
  <si>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</si>
  <si>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</si>
  <si>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</si>
  <si>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</si>
  <si>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</si>
  <si>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</si>
  <si>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</si>
  <si>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</si>
  <si>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</si>
  <si>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</si>
  <si>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</si>
  <si>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</si>
  <si>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</si>
  <si>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</si>
  <si>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</si>
  <si>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</si>
  <si>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</si>
  <si>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</si>
  <si>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</si>
  <si>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</si>
  <si>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</si>
  <si>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</si>
  <si>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</si>
  <si>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</si>
  <si>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</si>
  <si>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</si>
  <si>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</si>
  <si>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</si>
  <si>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</si>
  <si>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</si>
  <si>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</si>
  <si>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</si>
  <si>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</si>
  <si>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</si>
  <si>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</si>
  <si>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</si>
  <si>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</si>
  <si>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</si>
  <si>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</si>
  <si>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</si>
  <si>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</si>
  <si>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</si>
  <si>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</si>
  <si>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</si>
  <si>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</si>
  <si>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</si>
  <si>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</si>
  <si>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</si>
  <si>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</si>
  <si>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</si>
  <si>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</si>
  <si>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</si>
  <si>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</si>
  <si>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</si>
  <si>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</si>
  <si>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</si>
  <si>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</si>
  <si>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</si>
  <si>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</si>
  <si>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</si>
  <si>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</si>
  <si>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</si>
  <si>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</si>
  <si>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</si>
  <si>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</si>
  <si>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</si>
  <si>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</si>
  <si>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</si>
  <si>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</si>
  <si>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</si>
  <si>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</si>
  <si>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</si>
  <si>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</si>
  <si>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</si>
  <si>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</si>
  <si>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</si>
  <si>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</si>
  <si>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</si>
  <si>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</si>
  <si>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</si>
  <si>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</si>
  <si>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</si>
  <si>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</si>
  <si>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</si>
  <si>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</si>
  <si>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</si>
  <si>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</si>
  <si>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</si>
  <si>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</si>
  <si>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</si>
  <si>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</si>
  <si>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</si>
  <si>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</si>
  <si>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</si>
  <si>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</si>
  <si>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</si>
  <si>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</si>
  <si>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</si>
  <si>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</si>
  <si>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</si>
  <si>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</si>
  <si>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</si>
  <si>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</si>
  <si>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</si>
  <si>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</si>
  <si>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</si>
  <si>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</si>
  <si>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</si>
  <si>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</si>
  <si>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</si>
  <si>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</si>
  <si>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</si>
  <si>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</si>
  <si>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</si>
  <si>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</si>
  <si>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</si>
  <si>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</si>
  <si>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</si>
  <si>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</si>
  <si>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</si>
  <si>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</si>
  <si>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</si>
  <si>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</si>
  <si>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</si>
  <si>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</si>
  <si>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</si>
  <si>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</si>
  <si>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</si>
  <si>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</si>
  <si>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</si>
  <si>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</si>
  <si>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</si>
  <si>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</si>
  <si>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</si>
  <si>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</si>
  <si>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</si>
  <si>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</si>
  <si>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</si>
  <si>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</si>
  <si>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</si>
  <si>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</si>
  <si>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</si>
  <si>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</si>
  <si>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</si>
  <si>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</si>
  <si>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</si>
  <si>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</si>
  <si>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</si>
  <si>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</si>
  <si>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</si>
  <si>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</si>
  <si>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</si>
  <si>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</si>
  <si>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</si>
  <si>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</si>
  <si>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</si>
  <si>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</si>
  <si>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</si>
  <si>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</si>
  <si>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</si>
  <si>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</si>
  <si>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</si>
  <si>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</si>
  <si>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</si>
  <si>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</si>
  <si>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</si>
  <si>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</si>
  <si>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</si>
  <si>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</si>
  <si>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</si>
  <si>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</si>
  <si>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</si>
  <si>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</si>
  <si>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</si>
  <si>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</si>
  <si>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</si>
  <si>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</si>
  <si>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</si>
  <si>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</si>
  <si>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</si>
  <si>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</si>
  <si>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</si>
  <si>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</si>
  <si>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</si>
  <si>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</si>
  <si>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</si>
  <si>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</si>
  <si>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</si>
  <si>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</si>
  <si>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</si>
  <si>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</si>
  <si>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</si>
  <si>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</si>
  <si>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</si>
  <si>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</si>
  <si>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</si>
  <si>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</si>
  <si>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</si>
  <si>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</si>
  <si>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</si>
  <si>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</si>
  <si>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</si>
  <si>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</si>
  <si>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</si>
  <si>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</si>
  <si>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</si>
  <si>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</si>
  <si>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</si>
  <si>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</si>
  <si>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</si>
  <si>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</si>
  <si>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</si>
  <si>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</si>
  <si>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</si>
  <si>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</si>
  <si>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</si>
  <si>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</si>
  <si>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</si>
  <si>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</si>
  <si>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</si>
  <si>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</si>
  <si>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</si>
  <si>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</si>
  <si>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</si>
  <si>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</si>
  <si>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</si>
  <si>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</si>
  <si>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</si>
  <si>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</si>
  <si>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</si>
  <si>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</si>
  <si>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</si>
  <si>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</si>
  <si>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</si>
  <si>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</si>
  <si>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</si>
  <si>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</si>
  <si>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</si>
  <si>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</si>
  <si>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</si>
  <si>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</si>
  <si>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</si>
  <si>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</si>
  <si>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</si>
  <si>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</si>
  <si>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</si>
  <si>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</si>
  <si>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</si>
  <si>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</si>
  <si>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</si>
  <si>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</si>
  <si>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</si>
  <si>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</si>
  <si>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</si>
  <si>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</si>
  <si>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</si>
  <si>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</si>
  <si>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</si>
  <si>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</si>
  <si>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</si>
  <si>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</si>
  <si>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</si>
  <si>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</si>
  <si>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</si>
  <si>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</si>
  <si>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</si>
  <si>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</si>
  <si>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</si>
  <si>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</si>
  <si>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</si>
  <si>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</si>
  <si>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</si>
  <si>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</si>
  <si>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</si>
  <si>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</si>
  <si>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</si>
  <si>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</si>
  <si>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</si>
  <si>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</si>
  <si>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</si>
  <si>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</si>
  <si>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</si>
  <si>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</si>
  <si>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</si>
  <si>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</si>
  <si>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</si>
  <si>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</si>
  <si>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</si>
  <si>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</si>
  <si>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</si>
  <si>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</si>
  <si>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</si>
  <si>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</si>
  <si>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</si>
  <si>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</si>
  <si>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</si>
  <si>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</si>
  <si>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</si>
  <si>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</si>
  <si>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</si>
  <si>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</si>
  <si>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</si>
  <si>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</si>
  <si>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</si>
  <si>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</si>
  <si>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</si>
  <si>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</si>
  <si>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</si>
  <si>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</si>
  <si>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</si>
  <si>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</si>
  <si>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</si>
  <si>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</si>
  <si>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</si>
  <si>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</si>
  <si>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</si>
  <si>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</si>
  <si>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</si>
  <si>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</si>
  <si>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</si>
  <si>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</si>
  <si>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</si>
  <si>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</si>
  <si>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</si>
  <si>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</si>
  <si>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</si>
  <si>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</si>
  <si>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</si>
  <si>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</si>
  <si>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</si>
  <si>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</si>
  <si>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</si>
  <si>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</si>
  <si>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</si>
  <si>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</si>
  <si>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</si>
  <si>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</si>
  <si>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</si>
  <si>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</si>
  <si>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</si>
  <si>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</si>
  <si>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</si>
  <si>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</si>
  <si>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</si>
  <si>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</si>
  <si>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</si>
  <si>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</si>
  <si>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</si>
  <si>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</si>
  <si>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</si>
  <si>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</si>
  <si>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</si>
  <si>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</si>
  <si>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</si>
  <si>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</si>
  <si>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</si>
  <si>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</si>
  <si>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</si>
  <si>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</si>
  <si>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</si>
  <si>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</si>
  <si>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</si>
  <si>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</si>
  <si>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</si>
  <si>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</si>
  <si>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</si>
  <si>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</si>
  <si>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</si>
  <si>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</si>
  <si>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</si>
  <si>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</si>
  <si>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</si>
  <si>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</si>
  <si>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</si>
  <si>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</si>
  <si>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</si>
  <si>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</si>
  <si>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</si>
  <si>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</si>
  <si>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</si>
  <si>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</si>
  <si>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</si>
  <si>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</si>
  <si>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</si>
  <si>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</si>
  <si>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</si>
  <si>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</si>
  <si>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</si>
  <si>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</si>
  <si>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</si>
  <si>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</si>
  <si>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</si>
  <si>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</si>
  <si>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</si>
  <si>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</si>
  <si>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</si>
  <si>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</si>
  <si>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</si>
  <si>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</si>
  <si>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</si>
  <si>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</si>
  <si>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</si>
  <si>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</si>
  <si>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</si>
  <si>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</si>
  <si>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</si>
  <si>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</si>
  <si>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</si>
  <si>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</si>
  <si>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</si>
  <si>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</si>
  <si>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</si>
  <si>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</si>
  <si>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</si>
  <si>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</si>
  <si>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</si>
  <si>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</si>
  <si>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</si>
  <si>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</si>
  <si>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</si>
  <si>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</si>
  <si>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</si>
  <si>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</si>
  <si>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</si>
  <si>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</si>
  <si>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</si>
  <si>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</si>
  <si>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</si>
  <si>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</si>
  <si>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</si>
  <si>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</si>
  <si>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</si>
  <si>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</si>
  <si>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</si>
  <si>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</si>
  <si>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</si>
  <si>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</si>
  <si>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</si>
  <si>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</si>
  <si>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</si>
  <si>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</si>
  <si>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</si>
  <si>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</si>
  <si>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</si>
  <si>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</si>
  <si>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</si>
  <si>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</si>
  <si>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</si>
  <si>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</si>
  <si>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</si>
  <si>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</si>
  <si>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</si>
  <si>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</si>
  <si>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</si>
  <si>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</si>
  <si>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</si>
  <si>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</si>
  <si>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</si>
  <si>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</si>
  <si>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</si>
  <si>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</si>
  <si>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</si>
  <si>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</si>
  <si>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</si>
  <si>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</si>
  <si>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</si>
  <si>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</si>
  <si>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</si>
  <si>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</si>
  <si>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</si>
  <si>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</si>
  <si>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</si>
  <si>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</si>
  <si>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</si>
  <si>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</si>
  <si>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</si>
  <si>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</si>
  <si>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</si>
  <si>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</si>
  <si>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</si>
  <si>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</si>
  <si>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</si>
  <si>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</si>
  <si>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</si>
  <si>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</si>
  <si>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</si>
  <si>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</si>
  <si>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</si>
  <si>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</si>
  <si>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</si>
  <si>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</si>
  <si>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</si>
  <si>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</si>
  <si>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</si>
  <si>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</si>
  <si>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</si>
  <si>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</si>
  <si>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</si>
  <si>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</si>
  <si>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</si>
  <si>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</si>
  <si>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</si>
  <si>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</si>
  <si>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</si>
  <si>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</si>
  <si>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</si>
  <si>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</si>
  <si>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</si>
  <si>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</si>
  <si>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</si>
  <si>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</si>
  <si>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</si>
  <si>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</si>
  <si>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</si>
  <si>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</si>
  <si>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</si>
  <si>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</si>
  <si>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</si>
  <si>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</si>
  <si>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</si>
  <si>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</si>
  <si>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</si>
  <si>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</si>
  <si>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</si>
  <si>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</si>
  <si>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</si>
  <si>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</si>
  <si>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</si>
  <si>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</si>
  <si>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</si>
  <si>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</si>
  <si>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</si>
  <si>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</si>
  <si>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</si>
  <si>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</si>
  <si>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</si>
  <si>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</si>
  <si>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</si>
  <si>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</si>
  <si>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</si>
  <si>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</si>
  <si>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</si>
  <si>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</si>
  <si>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</si>
  <si>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</si>
  <si>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</si>
  <si>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</si>
  <si>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</si>
  <si>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</si>
  <si>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</si>
  <si>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</si>
  <si>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</si>
  <si>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</si>
  <si>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</si>
  <si>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</si>
  <si>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</si>
  <si>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</si>
  <si>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</si>
  <si>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</si>
  <si>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</si>
  <si>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</si>
  <si>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</si>
  <si>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</si>
  <si>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</si>
  <si>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</si>
  <si>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</si>
  <si>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</si>
  <si>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</si>
  <si>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</si>
  <si>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</si>
  <si>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</si>
  <si>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</si>
  <si>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</si>
  <si>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</si>
  <si>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</si>
  <si>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</si>
  <si>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</si>
  <si>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</si>
  <si>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</si>
  <si>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</si>
  <si>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</si>
  <si>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</si>
  <si>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</si>
  <si>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</si>
  <si>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</si>
  <si>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</si>
  <si>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</si>
  <si>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</si>
  <si>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</si>
  <si>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</si>
  <si>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</si>
  <si>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</si>
  <si>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</si>
  <si>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</si>
  <si>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</si>
  <si>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</si>
  <si>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</si>
  <si>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</si>
  <si>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</si>
  <si>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</si>
  <si>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</si>
  <si>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</si>
  <si>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</si>
  <si>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</si>
  <si>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</si>
  <si>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</si>
  <si>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</si>
  <si>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</si>
  <si>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</si>
  <si>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</si>
  <si>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</si>
  <si>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</si>
  <si>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</si>
  <si>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</si>
  <si>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</si>
  <si>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</si>
  <si>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</si>
  <si>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</si>
  <si>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</si>
  <si>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</si>
  <si>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</si>
  <si>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</si>
  <si>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</si>
  <si>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</si>
  <si>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</si>
  <si>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</si>
  <si>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</si>
  <si>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</si>
  <si>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</si>
  <si>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</si>
  <si>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</si>
  <si>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</si>
  <si>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</si>
  <si>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</si>
  <si>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</si>
  <si>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</si>
  <si>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</si>
  <si>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</si>
  <si>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</si>
  <si>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</si>
  <si>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</si>
  <si>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</si>
  <si>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</si>
  <si>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</si>
  <si>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</si>
  <si>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</si>
  <si>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</si>
  <si>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</si>
  <si>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</si>
  <si>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</si>
  <si>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</si>
  <si>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</si>
  <si>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</si>
  <si>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</si>
  <si>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</si>
  <si>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</si>
  <si>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</si>
  <si>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</si>
  <si>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</si>
  <si>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</si>
  <si>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</si>
  <si>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</si>
  <si>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</si>
  <si>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</si>
  <si>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</si>
  <si>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</si>
  <si>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</si>
  <si>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</si>
  <si>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</si>
  <si>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</si>
  <si>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</si>
  <si>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</si>
  <si>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</si>
  <si>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</si>
  <si>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</si>
  <si>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</si>
  <si>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</si>
  <si>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</si>
  <si>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</si>
  <si>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</si>
  <si>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</si>
  <si>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</si>
  <si>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</si>
  <si>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</si>
  <si>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</si>
  <si>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</si>
  <si>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</si>
  <si>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</si>
  <si>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</si>
  <si>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</si>
  <si>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</si>
  <si>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</si>
  <si>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</si>
  <si>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</si>
  <si>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</si>
  <si>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</si>
  <si>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</si>
  <si>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</si>
  <si>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</si>
  <si>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</si>
  <si>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</si>
  <si>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</si>
  <si>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</si>
  <si>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</si>
  <si>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</si>
  <si>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</si>
  <si>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</si>
  <si>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</si>
  <si>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</si>
  <si>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</si>
  <si>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</si>
  <si>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</si>
  <si>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</si>
  <si>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</si>
  <si>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</si>
  <si>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</si>
  <si>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</si>
  <si>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</si>
  <si>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</si>
  <si>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</si>
  <si>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</si>
  <si>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</si>
  <si>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</si>
  <si>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</si>
  <si>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</si>
  <si>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</si>
  <si>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</si>
  <si>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</si>
  <si>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</si>
  <si>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</si>
  <si>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</si>
  <si>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</si>
  <si>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</si>
  <si>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</si>
  <si>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</si>
  <si>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</si>
  <si>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</si>
  <si>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</si>
  <si>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</si>
  <si>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</si>
  <si>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</si>
  <si>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</si>
  <si>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</si>
  <si>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</si>
  <si>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</si>
  <si>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</si>
  <si>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</si>
  <si>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</si>
  <si>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</si>
  <si>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</si>
  <si>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</si>
  <si>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</si>
  <si>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</si>
  <si>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</si>
  <si>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</si>
  <si>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</si>
  <si>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</si>
  <si>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</si>
  <si>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</si>
  <si>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</si>
  <si>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</si>
  <si>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</si>
  <si>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</si>
  <si>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</si>
  <si>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</si>
  <si>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</si>
  <si>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</si>
  <si>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</si>
  <si>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</si>
  <si>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</si>
  <si>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</si>
  <si>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</si>
  <si>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</si>
  <si>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</si>
  <si>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</si>
  <si>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</si>
  <si>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</si>
  <si>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</si>
  <si>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</si>
  <si>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</si>
  <si>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</si>
  <si>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</si>
  <si>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</si>
  <si>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</si>
  <si>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</si>
  <si>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</si>
  <si>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</si>
  <si>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</si>
  <si>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</si>
  <si>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</si>
  <si>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</si>
  <si>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</si>
  <si>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</si>
  <si>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</si>
  <si>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</si>
  <si>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</si>
  <si>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</si>
  <si>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</si>
  <si>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</si>
  <si>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</si>
  <si>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</si>
  <si>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</si>
  <si>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</si>
  <si>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</si>
  <si>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</si>
  <si>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</si>
  <si>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</si>
  <si>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</si>
  <si>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</si>
  <si>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</si>
  <si>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</si>
  <si>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</si>
  <si>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</si>
  <si>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</si>
  <si>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</si>
  <si>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</si>
  <si>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</si>
  <si>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</si>
  <si>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</si>
  <si>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</si>
  <si>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</si>
  <si>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</si>
  <si>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</si>
  <si>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</si>
  <si>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</si>
  <si>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</si>
  <si>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</si>
  <si>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</si>
  <si>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</si>
  <si>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</si>
  <si>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</si>
  <si>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</si>
  <si>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</si>
  <si>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</si>
  <si>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</si>
  <si>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</si>
  <si>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</si>
  <si>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</si>
  <si>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</si>
  <si>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</si>
  <si>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</si>
  <si>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</si>
  <si>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</si>
  <si>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</si>
  <si>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</si>
  <si>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</si>
  <si>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</si>
  <si>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</si>
  <si>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</si>
  <si>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</si>
  <si>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</si>
  <si>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</si>
  <si>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</si>
  <si>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</si>
  <si>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</si>
  <si>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</si>
  <si>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</si>
  <si>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</si>
  <si>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</si>
  <si>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</si>
  <si>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</si>
  <si>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</si>
  <si>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</si>
  <si>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</si>
  <si>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</si>
  <si>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</si>
  <si>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</si>
  <si>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</si>
  <si>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</si>
  <si>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</si>
  <si>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</si>
  <si>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</si>
  <si>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</si>
  <si>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</si>
  <si>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</si>
  <si>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</si>
  <si>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</si>
  <si>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</si>
  <si>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</si>
  <si>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</si>
  <si>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</si>
  <si>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</si>
  <si>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</si>
  <si>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</si>
  <si>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</si>
  <si>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</si>
  <si>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</si>
  <si>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</si>
  <si>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</si>
  <si>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</si>
  <si>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</si>
  <si>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</si>
  <si>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</si>
  <si>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</si>
  <si>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</si>
  <si>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</si>
  <si>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</si>
  <si>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</si>
  <si>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</si>
  <si>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</si>
  <si>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</si>
  <si>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</si>
  <si>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</si>
  <si>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</si>
  <si>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</si>
  <si>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</si>
  <si>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</si>
  <si>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</si>
  <si>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</si>
  <si>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</si>
  <si>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</si>
  <si>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</si>
  <si>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</si>
  <si>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</si>
  <si>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</si>
  <si>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</si>
  <si>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</si>
  <si>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</si>
  <si>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</si>
  <si>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</si>
  <si>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</si>
  <si>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</si>
  <si>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</si>
  <si>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</si>
  <si>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</si>
  <si>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</si>
  <si>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</si>
  <si>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</si>
  <si>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</si>
  <si>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</si>
  <si>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</si>
  <si>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</si>
  <si>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</si>
  <si>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</si>
  <si>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</si>
  <si>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</si>
  <si>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</si>
  <si>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</si>
  <si>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</si>
  <si>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</si>
  <si>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</si>
  <si>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</si>
  <si>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</si>
  <si>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</si>
  <si>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</si>
  <si>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</si>
  <si>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</si>
  <si>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</si>
  <si>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</si>
  <si>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</si>
  <si>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</si>
  <si>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</si>
  <si>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</si>
  <si>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</si>
  <si>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</si>
  <si>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</si>
  <si>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</si>
  <si>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</si>
  <si>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</si>
  <si>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</si>
  <si>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</si>
  <si>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</si>
  <si>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</si>
  <si>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</si>
  <si>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</si>
  <si>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</si>
  <si>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</si>
  <si>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</si>
  <si>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</si>
  <si>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</si>
  <si>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</si>
  <si>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</si>
  <si>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</si>
  <si>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</si>
  <si>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</si>
  <si>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</si>
  <si>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</si>
  <si>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</si>
  <si>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</si>
  <si>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</si>
  <si>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</si>
  <si>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</si>
  <si>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</si>
  <si>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</si>
  <si>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</si>
  <si>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</si>
  <si>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</si>
  <si>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</si>
  <si>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</si>
  <si>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</si>
  <si>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</si>
  <si>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</si>
  <si>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</si>
  <si>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</si>
  <si>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</si>
  <si>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</si>
  <si>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</si>
  <si>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</si>
  <si>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</si>
  <si>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</si>
  <si>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</si>
  <si>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</si>
  <si>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</si>
  <si>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</si>
  <si>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</si>
  <si>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</si>
  <si>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</si>
  <si>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</si>
  <si>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</si>
  <si>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</si>
  <si>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</si>
  <si>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</si>
  <si>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</si>
  <si>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</si>
  <si>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</si>
  <si>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</si>
  <si>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</si>
  <si>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</si>
  <si>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</si>
  <si>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</si>
  <si>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</si>
  <si>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</si>
  <si>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</si>
  <si>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</si>
  <si>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</si>
  <si>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</si>
  <si>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</si>
  <si>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</si>
  <si>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</si>
  <si>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</si>
  <si>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</si>
  <si>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</si>
  <si>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</si>
  <si>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</si>
  <si>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</si>
  <si>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</si>
  <si>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</si>
  <si>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</si>
  <si>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</si>
  <si>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</si>
  <si>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</si>
  <si>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</si>
  <si>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</si>
  <si>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</si>
  <si>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</si>
  <si>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</si>
  <si>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</si>
  <si>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</si>
  <si>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</si>
  <si>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</si>
  <si>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</si>
  <si>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</si>
  <si>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</si>
  <si>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</si>
  <si>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</si>
  <si>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</si>
  <si>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</si>
  <si>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</si>
  <si>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</si>
  <si>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</si>
  <si>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</si>
  <si>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</si>
  <si>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</si>
  <si>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</si>
  <si>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</si>
  <si>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</si>
  <si>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</si>
  <si>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</si>
  <si>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</si>
  <si>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</si>
  <si>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</si>
  <si>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</si>
  <si>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</si>
  <si>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</si>
  <si>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</si>
  <si>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</si>
  <si>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</si>
  <si>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</si>
  <si>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</si>
  <si>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</si>
  <si>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</si>
  <si>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</si>
  <si>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</si>
  <si>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</si>
  <si>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</si>
  <si>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</si>
  <si>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</si>
  <si>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</si>
  <si>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</si>
  <si>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</si>
  <si>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</si>
  <si>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</si>
  <si>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</si>
  <si>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</si>
  <si>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</si>
  <si>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</si>
  <si>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</si>
  <si>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</si>
  <si>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</si>
  <si>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</si>
  <si>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</si>
  <si>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</si>
  <si>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</si>
  <si>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</si>
  <si>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</si>
  <si>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</si>
  <si>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</si>
  <si>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</si>
  <si>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</si>
  <si>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</si>
  <si>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</si>
  <si>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</si>
  <si>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</si>
  <si>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</si>
  <si>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</si>
  <si>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</si>
  <si>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</si>
  <si>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</si>
  <si>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</si>
  <si>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</si>
  <si>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</si>
  <si>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</si>
  <si>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</si>
  <si>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</si>
  <si>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</si>
  <si>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</si>
  <si>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</si>
  <si>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</si>
  <si>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</si>
  <si>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</si>
  <si>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</si>
  <si>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</si>
  <si>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</si>
  <si>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</si>
  <si>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</si>
  <si>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</si>
  <si>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</si>
  <si>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</si>
  <si>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</si>
  <si>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</si>
  <si>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</si>
  <si>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</si>
  <si>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</si>
  <si>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</si>
  <si>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</si>
  <si>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</si>
  <si>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</si>
  <si>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</si>
  <si>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</si>
  <si>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</si>
  <si>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</si>
  <si>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</si>
  <si>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</si>
  <si>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</si>
  <si>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</si>
  <si>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</si>
  <si>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</si>
  <si>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</si>
  <si>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</si>
  <si>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</si>
  <si>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</si>
  <si>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</si>
  <si>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</si>
  <si>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</si>
  <si>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</si>
  <si>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</si>
  <si>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</si>
  <si>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</si>
  <si>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</si>
  <si>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</si>
  <si>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</si>
  <si>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</si>
  <si>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</si>
  <si>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</si>
  <si>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</si>
  <si>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</si>
  <si>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</si>
  <si>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</si>
  <si>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</si>
  <si>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</si>
  <si>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</si>
  <si>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</si>
  <si>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</si>
  <si>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</si>
  <si>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</si>
  <si>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</si>
  <si>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</si>
  <si>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</si>
  <si>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</si>
  <si>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</si>
  <si>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</si>
  <si>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</si>
  <si>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</si>
  <si>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</si>
  <si>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</si>
  <si>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</si>
  <si>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</si>
  <si>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</si>
  <si>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</si>
  <si>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</si>
  <si>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</si>
  <si>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</si>
  <si>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</si>
  <si>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</si>
  <si>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</si>
  <si>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</si>
  <si>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</si>
  <si>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</si>
  <si>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</si>
  <si>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</si>
  <si>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</si>
  <si>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</si>
  <si>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</si>
  <si>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</si>
  <si>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</si>
  <si>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</si>
  <si>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</si>
  <si>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</si>
  <si>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</si>
  <si>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</si>
  <si>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</si>
  <si>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</si>
  <si>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</si>
  <si>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</si>
  <si>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</si>
  <si>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</si>
  <si>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</si>
  <si>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</si>
  <si>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</si>
  <si>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</si>
  <si>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</si>
  <si>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</si>
  <si>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</si>
  <si>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</si>
  <si>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</si>
  <si>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</si>
  <si>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</si>
  <si>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</si>
  <si>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</si>
  <si>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</si>
  <si>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</si>
  <si>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</si>
  <si>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</si>
  <si>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</si>
  <si>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</si>
  <si>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</si>
  <si>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</si>
  <si>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</si>
  <si>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</si>
  <si>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</si>
  <si>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</si>
  <si>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</si>
  <si>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</si>
  <si>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</si>
  <si>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</si>
  <si>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</si>
  <si>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</si>
  <si>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</si>
  <si>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</si>
  <si>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</si>
  <si>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</si>
  <si>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</si>
  <si>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</si>
  <si>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</si>
  <si>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</si>
  <si>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</si>
  <si>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</si>
  <si>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</si>
  <si>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</si>
  <si>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</si>
  <si>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</si>
  <si>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</si>
  <si>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</si>
  <si>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</si>
  <si>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</si>
  <si>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</si>
  <si>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</si>
  <si>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</si>
  <si>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</si>
  <si>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</si>
  <si>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</si>
  <si>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</si>
  <si>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</si>
  <si>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</si>
  <si>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</si>
  <si>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</si>
  <si>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</si>
  <si>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</si>
  <si>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</si>
  <si>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</si>
  <si>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</si>
  <si>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</si>
  <si>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</si>
  <si>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</si>
  <si>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</si>
  <si>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</si>
  <si>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</si>
  <si>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</si>
  <si>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</si>
  <si>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</si>
  <si>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</si>
  <si>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</si>
  <si>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</si>
  <si>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</si>
  <si>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</si>
  <si>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</si>
  <si>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</si>
  <si>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</si>
  <si>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</si>
  <si>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</si>
  <si>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</si>
  <si>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</si>
  <si>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</si>
  <si>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</si>
  <si>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</si>
  <si>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</si>
  <si>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</si>
  <si>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</si>
  <si>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</si>
  <si>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</si>
  <si>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</si>
  <si>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</si>
  <si>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</si>
  <si>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</si>
  <si>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</si>
  <si>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</si>
  <si>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</si>
  <si>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</si>
  <si>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</si>
  <si>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</si>
  <si>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</si>
  <si>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</si>
  <si>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</si>
  <si>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</si>
  <si>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</si>
  <si>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</si>
  <si>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</si>
  <si>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</si>
  <si>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</si>
  <si>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</si>
  <si>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</si>
  <si>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</si>
  <si>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</si>
  <si>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</si>
  <si>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</si>
  <si>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</si>
  <si>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</si>
  <si>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</si>
  <si>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</si>
  <si>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</si>
  <si>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</si>
  <si>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</si>
  <si>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</si>
  <si>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</si>
  <si>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</si>
  <si>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</si>
  <si>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</si>
  <si>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</si>
  <si>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</si>
  <si>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</si>
  <si>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</si>
  <si>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</si>
  <si>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</si>
  <si>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</si>
  <si>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</si>
  <si>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</si>
  <si>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</si>
  <si>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</si>
  <si>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</si>
  <si>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</si>
  <si>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</si>
  <si>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</si>
  <si>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</si>
  <si>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</si>
  <si>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</si>
  <si>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</si>
  <si>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</si>
  <si>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</si>
  <si>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</si>
  <si>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</si>
  <si>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</si>
  <si>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</si>
  <si>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</si>
  <si>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</si>
  <si>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</si>
  <si>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</si>
  <si>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</si>
  <si>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</si>
  <si>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</si>
  <si>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</si>
  <si>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</si>
  <si>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</si>
  <si>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</si>
  <si>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</si>
  <si>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</si>
  <si>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</si>
  <si>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</si>
  <si>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</si>
  <si>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</si>
  <si>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</si>
  <si>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</si>
  <si>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</si>
  <si>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</si>
  <si>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</si>
  <si>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</si>
  <si>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</si>
  <si>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</si>
  <si>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</si>
  <si>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</si>
  <si>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</si>
  <si>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</si>
  <si>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</si>
  <si>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</si>
  <si>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</si>
  <si>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</si>
  <si>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</si>
  <si>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</si>
  <si>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</si>
  <si>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</si>
  <si>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</si>
  <si>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</si>
  <si>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</si>
  <si>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</si>
  <si>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</si>
  <si>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</si>
  <si>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</si>
  <si>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</si>
  <si>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</si>
  <si>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</si>
  <si>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</si>
  <si>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</si>
  <si>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</si>
  <si>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</si>
  <si>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</si>
  <si>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</si>
  <si>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</si>
  <si>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</si>
  <si>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</si>
  <si>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</si>
  <si>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</si>
  <si>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</si>
  <si>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</si>
  <si>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</si>
  <si>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</si>
  <si>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</si>
  <si>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</si>
  <si>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</si>
  <si>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</si>
  <si>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</si>
  <si>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</si>
  <si>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</si>
  <si>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</si>
  <si>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</si>
  <si>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</si>
  <si>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</si>
  <si>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</si>
  <si>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</si>
  <si>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</si>
  <si>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</si>
  <si>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</si>
  <si>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</si>
  <si>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</si>
  <si>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</si>
  <si>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</si>
  <si>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</si>
  <si>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</si>
  <si>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</si>
  <si>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</si>
  <si>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</si>
  <si>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</si>
  <si>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</si>
  <si>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</si>
  <si>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</si>
  <si>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</si>
  <si>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</si>
  <si>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</si>
  <si>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</si>
  <si>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</si>
  <si>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</si>
  <si>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</si>
  <si>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</si>
  <si>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</si>
  <si>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</si>
  <si>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</si>
  <si>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</si>
  <si>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</si>
  <si>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</si>
  <si>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</si>
  <si>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</si>
  <si>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</si>
  <si>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</si>
  <si>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</si>
  <si>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</si>
  <si>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</si>
  <si>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</si>
  <si>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</si>
  <si>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</si>
  <si>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</si>
  <si>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</si>
  <si>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</si>
  <si>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</si>
  <si>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</si>
  <si>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</si>
  <si>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</si>
  <si>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</si>
  <si>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</si>
  <si>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</si>
  <si>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</si>
  <si>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</si>
  <si>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</si>
  <si>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</si>
  <si>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</si>
  <si>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</si>
  <si>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</si>
  <si>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</si>
  <si>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</si>
  <si>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</si>
  <si>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</si>
  <si>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</si>
  <si>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</si>
  <si>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</si>
  <si>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</si>
  <si>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</si>
  <si>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</si>
  <si>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</si>
  <si>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</si>
  <si>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</si>
  <si>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</si>
  <si>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</si>
  <si>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</si>
  <si>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</si>
  <si>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</si>
  <si>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</si>
  <si>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</si>
  <si>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</si>
  <si>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</si>
  <si>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</si>
  <si>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</si>
  <si>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</si>
  <si>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</si>
  <si>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</si>
  <si>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</si>
  <si>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</si>
  <si>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</si>
  <si>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</si>
  <si>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</si>
  <si>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</si>
  <si>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</si>
  <si>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</si>
  <si>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</si>
  <si>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</si>
  <si>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</si>
  <si>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</si>
  <si>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</si>
  <si>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</si>
  <si>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</si>
  <si>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</si>
  <si>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</si>
  <si>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</si>
  <si>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</si>
  <si>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</si>
  <si>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</si>
  <si>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</si>
  <si>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</si>
  <si>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</si>
  <si>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</si>
  <si>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</si>
  <si>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</si>
  <si>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</si>
  <si>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</si>
  <si>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</si>
  <si>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</si>
  <si>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</si>
  <si>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</si>
  <si>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</si>
  <si>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</si>
  <si>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</si>
  <si>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</si>
  <si>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</si>
  <si>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</si>
  <si>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</si>
  <si>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</si>
  <si>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</si>
  <si>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</si>
  <si>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</si>
  <si>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</si>
  <si>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</si>
  <si>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</si>
  <si>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</si>
  <si>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</si>
  <si>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</si>
  <si>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</si>
  <si>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</si>
  <si>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</si>
  <si>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</si>
  <si>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</si>
  <si>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</si>
  <si>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</si>
  <si>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</si>
  <si>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</si>
  <si>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</si>
  <si>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</si>
  <si>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</si>
  <si>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</si>
  <si>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</si>
  <si>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</si>
  <si>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</si>
  <si>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</si>
  <si>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</si>
  <si>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</si>
  <si>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</si>
  <si>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</si>
  <si>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</si>
  <si>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</si>
  <si>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</si>
  <si>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</si>
  <si>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</si>
  <si>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</si>
  <si>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</si>
  <si>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</si>
  <si>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</si>
  <si>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</si>
  <si>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</si>
  <si>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</si>
  <si>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</si>
  <si>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</si>
  <si>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</si>
  <si>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</si>
  <si>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</si>
  <si>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</si>
  <si>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</si>
  <si>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</si>
  <si>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</si>
  <si>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</si>
  <si>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</si>
  <si>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</si>
  <si>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</si>
  <si>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</si>
  <si>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</si>
  <si>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</si>
  <si>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</si>
  <si>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</si>
  <si>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</si>
  <si>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</si>
  <si>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</si>
  <si>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</si>
  <si>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</si>
  <si>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</si>
  <si>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</si>
  <si>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</si>
  <si>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</si>
  <si>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</si>
  <si>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</si>
  <si>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</si>
  <si>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</si>
  <si>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</si>
  <si>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</si>
  <si>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</si>
  <si>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</si>
  <si>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</si>
  <si>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</si>
  <si>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</si>
  <si>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</si>
  <si>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</si>
  <si>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</si>
  <si>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</si>
  <si>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</si>
  <si>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</si>
  <si>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</si>
  <si>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</si>
  <si>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</si>
  <si>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</si>
  <si>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</si>
  <si>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</si>
  <si>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</si>
  <si>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</si>
  <si>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</si>
  <si>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</si>
  <si>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</si>
  <si>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</si>
  <si>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</si>
  <si>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</si>
  <si>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</si>
  <si>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</si>
  <si>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</si>
  <si>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</si>
  <si>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</si>
  <si>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</si>
  <si>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</si>
  <si>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</si>
  <si>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</si>
  <si>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</si>
  <si>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</si>
  <si>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</si>
  <si>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</si>
  <si>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</si>
  <si>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</si>
  <si>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</si>
  <si>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</si>
  <si>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</si>
  <si>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</si>
  <si>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</si>
  <si>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</si>
  <si>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</si>
  <si>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</si>
  <si>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</si>
  <si>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</si>
  <si>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</si>
  <si>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</si>
  <si>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</si>
  <si>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</si>
  <si>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</si>
  <si>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</si>
  <si>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</si>
  <si>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</si>
  <si>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</si>
  <si>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</si>
  <si>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</si>
  <si>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</si>
  <si>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</si>
  <si>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</si>
  <si>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</si>
  <si>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</si>
  <si>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</si>
  <si>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</si>
  <si>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</si>
  <si>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</si>
  <si>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</si>
  <si>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</si>
  <si>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</si>
  <si>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</si>
  <si>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</si>
  <si>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</si>
  <si>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</si>
  <si>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</si>
  <si>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</si>
  <si>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</si>
  <si>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</si>
  <si>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</si>
  <si>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</si>
  <si>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</si>
  <si>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</si>
  <si>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</si>
  <si>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</si>
  <si>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</si>
  <si>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</si>
  <si>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</si>
  <si>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</si>
  <si>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</si>
  <si>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</si>
  <si>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</si>
  <si>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</si>
  <si>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</si>
  <si>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</si>
  <si>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</si>
  <si>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</si>
  <si>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</si>
  <si>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</si>
  <si>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</si>
  <si>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</si>
  <si>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</si>
  <si>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</si>
  <si>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</si>
  <si>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</si>
  <si>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</si>
  <si>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</si>
  <si>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</si>
  <si>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</si>
  <si>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</si>
  <si>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</si>
  <si>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</si>
  <si>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</si>
  <si>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</si>
  <si>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</si>
  <si>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</si>
  <si>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</si>
  <si>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</si>
  <si>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</si>
  <si>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</si>
  <si>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</si>
  <si>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</si>
  <si>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</si>
  <si>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</si>
  <si>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</si>
  <si>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</si>
  <si>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</si>
  <si>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</si>
  <si>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</si>
  <si>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</si>
  <si>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</si>
  <si>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</si>
  <si>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</si>
  <si>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</si>
  <si>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</si>
  <si>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</si>
  <si>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</si>
  <si>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</si>
  <si>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</si>
  <si>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</si>
  <si>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</si>
  <si>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</si>
  <si>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</si>
  <si>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</si>
  <si>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</si>
  <si>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</si>
  <si>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</si>
  <si>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</si>
  <si>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</si>
  <si>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</si>
  <si>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</si>
  <si>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</si>
  <si>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</si>
  <si>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</si>
  <si>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</si>
  <si>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</si>
  <si>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</si>
  <si>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</si>
  <si>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</si>
  <si>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</si>
  <si>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</si>
  <si>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</si>
  <si>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</si>
  <si>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</si>
  <si>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</si>
  <si>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</si>
  <si>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</si>
  <si>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</si>
  <si>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</si>
  <si>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</si>
  <si>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</si>
  <si>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</si>
  <si>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</si>
  <si>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</si>
  <si>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</si>
  <si>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</si>
  <si>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</si>
  <si>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</si>
  <si>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</si>
  <si>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</si>
  <si>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</si>
  <si>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</si>
  <si>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</si>
  <si>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</si>
  <si>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</si>
  <si>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</si>
  <si>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</si>
  <si>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</si>
  <si>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</si>
  <si>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</si>
  <si>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</si>
  <si>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</si>
  <si>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</si>
  <si>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</si>
  <si>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</si>
  <si>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</si>
  <si>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</si>
  <si>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</si>
  <si>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</si>
  <si>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</si>
  <si>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</si>
  <si>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</si>
  <si>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</si>
  <si>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</si>
  <si>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</si>
  <si>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</si>
  <si>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</si>
  <si>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</si>
  <si>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</si>
  <si>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</si>
  <si>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</si>
  <si>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</si>
  <si>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</si>
  <si>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</si>
  <si>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</si>
  <si>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</si>
  <si>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</si>
  <si>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</si>
  <si>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</si>
  <si>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</si>
  <si>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</si>
  <si>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</si>
  <si>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</si>
  <si>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</si>
  <si>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</si>
  <si>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</si>
  <si>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</si>
  <si>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</si>
  <si>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</si>
  <si>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</si>
  <si>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</si>
  <si>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</si>
  <si>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</si>
  <si>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</si>
  <si>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</si>
  <si>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</si>
  <si>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</si>
  <si>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</si>
  <si>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</si>
  <si>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</si>
  <si>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</si>
  <si>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</si>
  <si>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</si>
  <si>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</si>
  <si>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</si>
  <si>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</si>
  <si>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</si>
  <si>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</si>
  <si>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</si>
  <si>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</si>
  <si>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</si>
  <si>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</si>
  <si>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</si>
  <si>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</si>
  <si>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</si>
  <si>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</si>
  <si>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</si>
  <si>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</si>
  <si>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</si>
  <si>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</si>
  <si>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</si>
  <si>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</si>
  <si>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</si>
  <si>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</si>
  <si>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</si>
  <si>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</si>
  <si>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</si>
  <si>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</si>
  <si>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</si>
  <si>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</si>
  <si>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</si>
  <si>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</si>
  <si>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</si>
  <si>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</si>
  <si>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</si>
  <si>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</si>
  <si>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</si>
  <si>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</si>
  <si>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</si>
  <si>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</si>
  <si>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</si>
  <si>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</si>
  <si>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</si>
  <si>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</si>
  <si>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</si>
  <si>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</si>
  <si>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</si>
  <si>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</si>
  <si>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</si>
  <si>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</si>
  <si>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</si>
  <si>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</si>
  <si>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</si>
  <si>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</si>
  <si>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</si>
  <si>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</si>
  <si>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</si>
  <si>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</si>
  <si>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</si>
  <si>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</si>
  <si>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</si>
  <si>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</si>
  <si>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</si>
  <si>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</si>
  <si>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</si>
  <si>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</si>
  <si>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</si>
  <si>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</si>
  <si>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</si>
  <si>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</si>
  <si>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</si>
  <si>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</si>
  <si>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</si>
  <si>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</si>
  <si>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</si>
  <si>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</si>
  <si>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</si>
  <si>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</si>
  <si>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</si>
  <si>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</si>
  <si>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</si>
  <si>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</si>
  <si>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</si>
  <si>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</si>
  <si>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</si>
  <si>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</si>
  <si>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</si>
  <si>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</si>
  <si>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</si>
  <si>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</si>
  <si>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</si>
  <si>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</si>
  <si>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</si>
  <si>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</si>
  <si>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</si>
  <si>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</si>
  <si>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</si>
  <si>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</si>
  <si>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</si>
  <si>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</si>
  <si>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</si>
  <si>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</si>
  <si>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</si>
  <si>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</si>
  <si>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</si>
  <si>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</si>
  <si>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</si>
  <si>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</si>
  <si>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</si>
  <si>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</si>
  <si>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</si>
  <si>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</si>
  <si>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</si>
  <si>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</si>
  <si>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</si>
  <si>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</si>
  <si>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</si>
  <si>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</si>
  <si>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</si>
  <si>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</si>
  <si>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</si>
  <si>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</si>
  <si>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</si>
  <si>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</si>
  <si>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</si>
  <si>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</si>
  <si>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</si>
  <si>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</si>
  <si>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</si>
  <si>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</si>
  <si>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</si>
  <si>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</si>
  <si>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</si>
  <si>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</si>
  <si>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</si>
  <si>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</si>
  <si>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</si>
  <si>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</si>
  <si>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</si>
  <si>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</si>
  <si>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</si>
  <si>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</si>
  <si>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</si>
  <si>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</si>
  <si>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</si>
  <si>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</si>
  <si>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</si>
  <si>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</si>
  <si>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</si>
  <si>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</si>
  <si>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</si>
  <si>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</si>
  <si>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</si>
  <si>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</si>
  <si>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</si>
  <si>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</si>
  <si>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</si>
  <si>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</si>
  <si>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</si>
  <si>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</si>
  <si>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</si>
  <si>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</si>
  <si>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</si>
  <si>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</si>
  <si>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</si>
  <si>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</si>
  <si>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</si>
  <si>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</si>
  <si>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</si>
  <si>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</si>
  <si>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</si>
  <si>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</si>
  <si>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</si>
  <si>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</si>
  <si>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</si>
  <si>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</si>
  <si>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</si>
  <si>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</si>
  <si>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</si>
  <si>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</si>
  <si>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</si>
  <si>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</si>
  <si>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</si>
  <si>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</si>
  <si>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</si>
  <si>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</si>
  <si>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</si>
  <si>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</si>
  <si>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</si>
  <si>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</si>
  <si>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</si>
  <si>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</si>
  <si>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</si>
  <si>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</si>
  <si>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</si>
  <si>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</si>
  <si>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</si>
  <si>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</si>
  <si>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</si>
  <si>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</si>
  <si>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</si>
  <si>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</si>
  <si>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</si>
  <si>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</si>
  <si>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</si>
  <si>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</si>
  <si>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</si>
  <si>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</si>
  <si>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</si>
  <si>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</si>
  <si>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</si>
  <si>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</si>
  <si>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</si>
  <si>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</si>
  <si>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</si>
  <si>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</si>
  <si>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</si>
  <si>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</si>
  <si>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</si>
  <si>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</si>
  <si>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</si>
  <si>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</si>
  <si>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</si>
  <si>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</si>
  <si>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</si>
  <si>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</si>
  <si>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</si>
  <si>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</si>
  <si>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</si>
  <si>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</si>
  <si>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</si>
  <si>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</si>
  <si>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</si>
  <si>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</si>
  <si>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</si>
  <si>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</si>
  <si>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</si>
  <si>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</si>
  <si>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</si>
  <si>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</si>
  <si>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</si>
  <si>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</si>
  <si>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</si>
  <si>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</si>
  <si>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</si>
  <si>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</si>
  <si>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</si>
  <si>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</si>
  <si>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</si>
  <si>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</si>
  <si>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</si>
  <si>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</si>
  <si>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</si>
  <si>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</si>
  <si>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</si>
  <si>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</si>
  <si>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</si>
  <si>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</si>
  <si>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</si>
  <si>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</si>
  <si>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</si>
  <si>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</si>
  <si>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</si>
  <si>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</si>
  <si>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</si>
  <si>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</si>
  <si>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</si>
  <si>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</si>
  <si>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</si>
  <si>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</si>
  <si>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</si>
  <si>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</si>
  <si>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</si>
  <si>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</si>
  <si>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</si>
  <si>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</si>
  <si>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</si>
  <si>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</si>
  <si>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</si>
  <si>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</si>
  <si>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</si>
  <si>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</si>
  <si>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</si>
  <si>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</si>
  <si>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</si>
  <si>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</si>
  <si>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</si>
  <si>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</si>
  <si>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</si>
  <si>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</si>
  <si>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</si>
  <si>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</si>
  <si>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</si>
  <si>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</si>
  <si>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</si>
  <si>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</si>
  <si>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</si>
  <si>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</si>
  <si>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</si>
  <si>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</si>
  <si>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</si>
  <si>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</si>
  <si>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</si>
  <si>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</si>
  <si>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</si>
  <si>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</si>
  <si>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</si>
  <si>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</si>
  <si>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</si>
  <si>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</si>
  <si>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</si>
  <si>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</si>
  <si>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</si>
  <si>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</si>
  <si>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</si>
  <si>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</si>
  <si>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</si>
  <si>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</si>
  <si>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</si>
  <si>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</si>
  <si>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</si>
  <si>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</si>
  <si>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</si>
  <si>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</si>
  <si>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</si>
  <si>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</si>
  <si>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</si>
  <si>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</si>
  <si>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</si>
  <si>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</si>
  <si>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</si>
  <si>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</si>
  <si>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</si>
  <si>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</si>
  <si>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</si>
  <si>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</si>
  <si>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</si>
  <si>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</si>
  <si>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</si>
  <si>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</si>
  <si>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</si>
  <si>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</si>
  <si>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</si>
  <si>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</si>
  <si>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</si>
  <si>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</si>
  <si>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</si>
  <si>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</si>
  <si>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</si>
  <si>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</si>
  <si>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</si>
  <si>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</si>
  <si>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</si>
  <si>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</si>
  <si>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</si>
  <si>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</si>
  <si>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</si>
  <si>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</si>
  <si>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</si>
  <si>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</si>
  <si>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</si>
  <si>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</si>
  <si>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</si>
  <si>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</si>
  <si>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</si>
  <si>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</si>
  <si>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</si>
  <si>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</si>
  <si>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</si>
  <si>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</si>
  <si>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</si>
  <si>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</si>
  <si>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</si>
  <si>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</si>
  <si>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</si>
  <si>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</si>
  <si>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</si>
  <si>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</si>
  <si>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</si>
  <si>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</si>
  <si>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</si>
  <si>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</si>
  <si>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</si>
  <si>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</si>
  <si>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</si>
  <si>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</si>
  <si>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</si>
  <si>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</si>
  <si>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</si>
  <si>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</si>
  <si>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</si>
  <si>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</si>
  <si>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</si>
  <si>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</si>
  <si>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</si>
  <si>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</si>
  <si>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</si>
  <si>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</si>
  <si>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</si>
  <si>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</si>
  <si>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</si>
  <si>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</si>
  <si>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</si>
  <si>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</si>
  <si>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</si>
  <si>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</si>
  <si>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</si>
  <si>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</si>
  <si>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</si>
  <si>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</si>
  <si>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</si>
  <si>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</si>
  <si>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</si>
  <si>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</si>
  <si>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</si>
  <si>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</si>
  <si>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</si>
  <si>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</si>
  <si>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</si>
  <si>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</si>
  <si>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</si>
  <si>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</si>
  <si>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</si>
  <si>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</si>
  <si>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</si>
  <si>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</si>
  <si>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</si>
  <si>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</si>
  <si>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</si>
  <si>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</si>
  <si>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</si>
  <si>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</si>
  <si>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</si>
  <si>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</si>
  <si>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</si>
  <si>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</si>
  <si>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</si>
  <si>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</si>
  <si>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</si>
  <si>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</si>
  <si>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</si>
  <si>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</si>
  <si>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</si>
  <si>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</si>
  <si>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</si>
  <si>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</si>
  <si>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</si>
  <si>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</si>
  <si>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</si>
  <si>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</si>
  <si>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</si>
  <si>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</si>
  <si>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</si>
  <si>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</si>
  <si>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</si>
  <si>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</si>
  <si>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</si>
  <si>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</si>
  <si>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</si>
  <si>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</si>
  <si>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</si>
  <si>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</si>
  <si>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</si>
  <si>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</si>
  <si>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</si>
  <si>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</si>
  <si>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</si>
  <si>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</si>
  <si>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</si>
  <si>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</si>
  <si>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</si>
  <si>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</si>
  <si>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</si>
  <si>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</si>
  <si>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</si>
  <si>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</si>
  <si>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</si>
  <si>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</si>
  <si>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</si>
  <si>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</si>
  <si>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</si>
  <si>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</si>
  <si>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</si>
  <si>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</si>
  <si>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</si>
  <si>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</si>
  <si>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</si>
  <si>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</si>
  <si>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</si>
  <si>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</si>
  <si>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</si>
  <si>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</si>
  <si>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</si>
  <si>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</si>
  <si>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</si>
  <si>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</si>
  <si>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</si>
  <si>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</si>
  <si>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</si>
  <si>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</si>
  <si>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</si>
  <si>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</si>
  <si>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</si>
  <si>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</si>
  <si>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</si>
  <si>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</si>
  <si>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</si>
  <si>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</si>
  <si>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</si>
  <si>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</si>
  <si>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</si>
  <si>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</si>
  <si>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</si>
  <si>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</si>
  <si>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</si>
  <si>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</si>
  <si>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</si>
  <si>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</si>
  <si>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</si>
  <si>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</si>
  <si>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</si>
  <si>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</si>
  <si>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</si>
  <si>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</si>
  <si>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</si>
  <si>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</si>
  <si>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</si>
  <si>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</si>
  <si>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</si>
  <si>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</si>
  <si>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</si>
  <si>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</si>
  <si>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</si>
  <si>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</si>
  <si>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</si>
  <si>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</si>
  <si>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</si>
  <si>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</si>
  <si>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</si>
  <si>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</si>
  <si>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</si>
  <si>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</si>
  <si>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</si>
  <si>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</si>
  <si>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</si>
  <si>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</si>
  <si>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</si>
  <si>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</si>
  <si>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</si>
  <si>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</si>
  <si>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</si>
  <si>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</si>
  <si>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</si>
  <si>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</si>
  <si>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</si>
  <si>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</si>
  <si>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</si>
  <si>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</si>
  <si>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</si>
  <si>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</si>
  <si>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</si>
  <si>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</si>
  <si>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</si>
  <si>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</si>
  <si>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</si>
  <si>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</si>
  <si>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</si>
  <si>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</si>
  <si>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</si>
  <si>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</si>
  <si>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</si>
  <si>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</si>
  <si>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</si>
  <si>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</si>
  <si>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</si>
  <si>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</si>
  <si>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</si>
  <si>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</si>
  <si>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</si>
  <si>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</si>
  <si>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</si>
  <si>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</si>
  <si>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</si>
  <si>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</si>
  <si>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</si>
  <si>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</si>
  <si>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</si>
  <si>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</si>
  <si>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</si>
  <si>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</si>
  <si>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</si>
  <si>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</si>
  <si>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</si>
  <si>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</si>
  <si>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</si>
  <si>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</si>
  <si>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</si>
  <si>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</si>
  <si>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</si>
  <si>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</si>
  <si>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</si>
  <si>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</si>
  <si>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</si>
  <si>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</si>
  <si>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</si>
  <si>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</si>
  <si>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</si>
  <si>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</si>
  <si>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</si>
  <si>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</si>
  <si>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</si>
  <si>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</si>
  <si>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</si>
  <si>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</si>
  <si>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</si>
  <si>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</si>
  <si>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</si>
  <si>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</si>
  <si>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</si>
  <si>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</si>
  <si>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</si>
  <si>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</si>
  <si>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</si>
  <si>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</si>
  <si>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</si>
  <si>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</si>
  <si>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</si>
  <si>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</si>
  <si>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</si>
  <si>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</si>
  <si>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</si>
  <si>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</si>
  <si>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</si>
  <si>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</si>
  <si>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</si>
  <si>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</si>
  <si>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</si>
  <si>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</si>
  <si>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</si>
  <si>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</si>
  <si>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</si>
  <si>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</si>
  <si>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</si>
  <si>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</si>
  <si>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</si>
  <si>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</si>
  <si>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</si>
  <si>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</si>
  <si>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</si>
  <si>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</si>
  <si>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</si>
  <si>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</si>
  <si>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</si>
  <si>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</si>
  <si>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</si>
  <si>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</si>
  <si>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</si>
  <si>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</si>
  <si>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</si>
  <si>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</si>
  <si>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</si>
  <si>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</si>
  <si>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</si>
  <si>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</si>
  <si>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</si>
  <si>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</si>
  <si>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</si>
  <si>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</si>
  <si>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</si>
  <si>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</si>
  <si>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</si>
  <si>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</si>
  <si>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</si>
  <si>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</si>
  <si>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</si>
  <si>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</si>
  <si>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</si>
  <si>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</si>
  <si>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</si>
  <si>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</si>
  <si>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</si>
  <si>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</si>
  <si>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</si>
  <si>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</si>
  <si>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</si>
  <si>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</si>
  <si>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</si>
  <si>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</si>
  <si>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</si>
  <si>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</si>
  <si>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</si>
  <si>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</si>
  <si>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</si>
  <si>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</si>
  <si>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</si>
  <si>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</si>
  <si>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</si>
  <si>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</si>
  <si>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</si>
  <si>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</si>
  <si>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</si>
  <si>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</si>
  <si>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</si>
  <si>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</si>
  <si>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</si>
  <si>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</si>
  <si>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</si>
  <si>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</si>
  <si>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</si>
  <si>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</si>
  <si>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</si>
  <si>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</si>
  <si>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</si>
  <si>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</si>
  <si>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</si>
  <si>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</si>
  <si>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</si>
  <si>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</si>
  <si>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</si>
  <si>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</si>
  <si>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</si>
  <si>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</si>
  <si>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</si>
  <si>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</si>
  <si>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</si>
  <si>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</si>
  <si>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</si>
  <si>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</si>
  <si>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</si>
  <si>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</si>
  <si>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</si>
  <si>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</si>
  <si>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</si>
  <si>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</si>
  <si>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</si>
  <si>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</si>
  <si>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</si>
  <si>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</si>
  <si>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</si>
  <si>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</si>
  <si>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</si>
  <si>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</si>
  <si>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</si>
  <si>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</si>
  <si>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</si>
  <si>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</si>
  <si>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</si>
  <si>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</si>
  <si>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</si>
  <si>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</si>
  <si>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</si>
  <si>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</si>
  <si>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</si>
  <si>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</si>
  <si>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</si>
  <si>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</si>
  <si>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</si>
  <si>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</si>
  <si>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</si>
  <si>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</si>
  <si>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</si>
  <si>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</si>
  <si>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</si>
  <si>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</si>
  <si>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</si>
  <si>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</si>
  <si>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</si>
  <si>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</si>
  <si>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</si>
  <si>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</si>
  <si>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</si>
  <si>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</si>
  <si>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</si>
  <si>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</si>
  <si>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</si>
  <si>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</si>
  <si>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</si>
  <si>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</si>
  <si>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</si>
  <si>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</si>
  <si>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</si>
  <si>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</si>
  <si>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</si>
  <si>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</si>
  <si>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</si>
  <si>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</si>
  <si>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</si>
  <si>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</si>
  <si>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</si>
  <si>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</si>
  <si>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</si>
  <si>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</si>
  <si>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</si>
  <si>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</si>
  <si>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</si>
  <si>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</si>
  <si>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</si>
  <si>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</si>
  <si>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</si>
  <si>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</si>
  <si>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</si>
  <si>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</si>
  <si>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</si>
  <si>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</si>
  <si>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</si>
  <si>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</si>
  <si>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</si>
  <si>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</si>
  <si>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</si>
  <si>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</si>
  <si>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</si>
  <si>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</si>
  <si>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</si>
  <si>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</si>
  <si>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</si>
  <si>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</si>
  <si>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</si>
  <si>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</si>
  <si>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</si>
  <si>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</si>
  <si>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</si>
  <si>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</si>
  <si>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</si>
  <si>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</si>
  <si>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</si>
  <si>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</si>
  <si>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</si>
  <si>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</si>
  <si>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</si>
  <si>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</si>
  <si>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</si>
  <si>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</si>
  <si>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</si>
  <si>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</si>
  <si>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</si>
  <si>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</si>
  <si>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</si>
  <si>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</si>
  <si>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</si>
  <si>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</si>
  <si>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</si>
  <si>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</si>
  <si>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</si>
  <si>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</si>
  <si>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</si>
  <si>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</si>
  <si>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</si>
  <si>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</si>
  <si>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</si>
  <si>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</si>
  <si>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</si>
  <si>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</si>
  <si>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</si>
  <si>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</si>
  <si>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</si>
  <si>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</si>
  <si>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</si>
  <si>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</si>
  <si>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</si>
  <si>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</si>
  <si>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</si>
  <si>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</si>
  <si>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</si>
  <si>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</si>
  <si>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</si>
  <si>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</si>
  <si>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</si>
  <si>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</si>
  <si>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</si>
  <si>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</si>
  <si>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</si>
  <si>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</si>
  <si>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</si>
  <si>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</si>
  <si>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</si>
  <si>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</si>
  <si>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</si>
  <si>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</si>
  <si>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</si>
  <si>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</si>
  <si>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</si>
  <si>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</si>
  <si>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</si>
  <si>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</si>
  <si>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</si>
  <si>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</si>
  <si>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</si>
  <si>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</si>
  <si>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</si>
  <si>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</si>
  <si>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</si>
  <si>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</si>
  <si>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</si>
  <si>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</si>
  <si>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</si>
  <si>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</si>
  <si>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</si>
  <si>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</si>
  <si>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</si>
  <si>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</si>
  <si>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</si>
  <si>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</si>
  <si>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</si>
  <si>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</si>
  <si>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</si>
  <si>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</si>
  <si>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</si>
  <si>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</si>
  <si>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</si>
  <si>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</si>
  <si>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</si>
  <si>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</si>
  <si>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</si>
  <si>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</si>
  <si>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</si>
  <si>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</si>
  <si>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</si>
  <si>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</si>
  <si>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</si>
  <si>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</si>
  <si>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</si>
  <si>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</si>
  <si>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</si>
  <si>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</si>
  <si>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</si>
  <si>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</si>
  <si>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</si>
  <si>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</si>
  <si>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</si>
  <si>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</si>
  <si>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</si>
  <si>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</si>
  <si>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</si>
  <si>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</si>
  <si>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</si>
  <si>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</si>
  <si>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</si>
  <si>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</si>
  <si>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</si>
  <si>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</si>
  <si>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</si>
  <si>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</si>
  <si>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</si>
  <si>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</si>
  <si>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</si>
  <si>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</si>
  <si>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</si>
  <si>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</si>
  <si>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</si>
  <si>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</si>
  <si>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</si>
  <si>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</si>
  <si>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</si>
  <si>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</si>
  <si>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</si>
  <si>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</si>
  <si>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</si>
  <si>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</si>
  <si>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</si>
  <si>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</si>
  <si>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</si>
  <si>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</si>
  <si>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</si>
  <si>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</si>
  <si>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</si>
  <si>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</si>
  <si>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</si>
  <si>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</si>
  <si>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</si>
  <si>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</si>
  <si>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</si>
  <si>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</si>
  <si>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</si>
  <si>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</si>
  <si>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</si>
  <si>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</si>
  <si>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</si>
  <si>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</si>
  <si>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</si>
  <si>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</si>
  <si>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</si>
  <si>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</si>
  <si>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</si>
  <si>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</si>
  <si>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</si>
  <si>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</si>
  <si>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</si>
  <si>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</si>
  <si>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</si>
  <si>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</si>
  <si>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</si>
  <si>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</si>
  <si>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</si>
  <si>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</si>
  <si>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</si>
  <si>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</si>
  <si>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</si>
  <si>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</si>
  <si>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</si>
  <si>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</si>
  <si>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</si>
  <si>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</si>
  <si>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</si>
  <si>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</si>
  <si>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</si>
  <si>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</si>
  <si>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</si>
  <si>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</si>
  <si>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</si>
  <si>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</si>
  <si>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</si>
  <si>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</si>
  <si>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</si>
  <si>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</si>
  <si>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</si>
  <si>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</si>
  <si>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</si>
  <si>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</si>
  <si>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</si>
  <si>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</si>
  <si>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</si>
  <si>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</si>
  <si>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</si>
  <si>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</si>
  <si>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</si>
  <si>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</si>
  <si>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</si>
  <si>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</si>
  <si>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</si>
  <si>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</si>
  <si>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</si>
  <si>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</si>
  <si>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</si>
  <si>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</si>
  <si>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</si>
  <si>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</si>
  <si>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</si>
  <si>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</si>
  <si>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</si>
  <si>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</si>
  <si>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</si>
  <si>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</si>
  <si>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</si>
  <si>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</si>
  <si>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</si>
  <si>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</si>
  <si>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</si>
  <si>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</si>
  <si>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</si>
  <si>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</si>
  <si>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</si>
  <si>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</si>
  <si>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</si>
  <si>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</si>
  <si>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</si>
  <si>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</si>
  <si>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</si>
  <si>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</si>
  <si>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</si>
  <si>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</si>
  <si>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</si>
  <si>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</si>
  <si>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</si>
  <si>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</si>
  <si>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</si>
  <si>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</si>
  <si>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</si>
  <si>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</si>
  <si>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</si>
  <si>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</si>
  <si>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</si>
  <si>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</si>
  <si>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</si>
  <si>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</si>
  <si>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</si>
  <si>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</si>
  <si>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</si>
  <si>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</si>
  <si>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</si>
  <si>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</si>
  <si>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</si>
  <si>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</si>
  <si>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</si>
  <si>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</si>
  <si>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</si>
  <si>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</si>
  <si>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</si>
  <si>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</si>
  <si>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</si>
  <si>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</si>
  <si>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</si>
  <si>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</si>
  <si>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</si>
  <si>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</si>
  <si>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</si>
  <si>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</si>
  <si>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</si>
  <si>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</si>
  <si>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</si>
  <si>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</si>
  <si>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</si>
  <si>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</si>
  <si>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</si>
  <si>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</si>
  <si>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</si>
  <si>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</si>
  <si>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</si>
  <si>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</si>
  <si>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</si>
  <si>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</si>
  <si>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</si>
  <si>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</si>
  <si>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</si>
  <si>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</si>
  <si>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</si>
  <si>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</si>
  <si>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</si>
  <si>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</si>
  <si>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</si>
  <si>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</si>
  <si>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</si>
  <si>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</si>
  <si>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</si>
  <si>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</si>
  <si>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</si>
  <si>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</si>
  <si>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</si>
  <si>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</si>
  <si>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</si>
  <si>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</si>
  <si>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</si>
  <si>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</si>
  <si>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</si>
  <si>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</si>
  <si>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</si>
  <si>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</si>
  <si>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</si>
  <si>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</si>
  <si>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</si>
  <si>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</si>
  <si>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</si>
  <si>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</si>
  <si>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</si>
  <si>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</si>
  <si>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</si>
  <si>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</si>
  <si>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</si>
  <si>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</si>
  <si>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</si>
  <si>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</si>
  <si>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</si>
  <si>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</si>
  <si>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</si>
  <si>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</si>
  <si>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</si>
  <si>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</si>
  <si>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</si>
  <si>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</si>
  <si>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</si>
  <si>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</si>
  <si>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</si>
  <si>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</si>
  <si>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</si>
  <si>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</si>
  <si>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</si>
  <si>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</si>
  <si>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</si>
  <si>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</si>
  <si>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</si>
  <si>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</si>
  <si>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</si>
  <si>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</si>
  <si>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</si>
  <si>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</si>
  <si>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</si>
  <si>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</si>
  <si>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</si>
  <si>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</si>
  <si>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</si>
  <si>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</si>
  <si>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</si>
  <si>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</si>
  <si>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</si>
  <si>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</si>
  <si>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</si>
  <si>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</si>
  <si>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</si>
  <si>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</si>
  <si>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</si>
  <si>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</si>
  <si>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</si>
  <si>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</si>
  <si>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</si>
  <si>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</si>
  <si>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</si>
  <si>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</si>
  <si>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</si>
  <si>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</si>
  <si>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</si>
  <si>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</si>
  <si>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</si>
  <si>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</si>
  <si>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</si>
  <si>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</si>
  <si>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</si>
  <si>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</si>
  <si>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</si>
  <si>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</si>
  <si>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</si>
  <si>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</si>
  <si>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</si>
  <si>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</si>
  <si>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</si>
  <si>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</si>
  <si>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</si>
  <si>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</si>
  <si>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</si>
  <si>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</si>
  <si>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</si>
  <si>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</si>
  <si>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</si>
  <si>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</si>
  <si>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</si>
  <si>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</si>
  <si>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</si>
  <si>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</si>
  <si>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</si>
  <si>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</si>
  <si>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</si>
  <si>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</si>
  <si>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</si>
  <si>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</si>
  <si>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</si>
  <si>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</si>
  <si>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</si>
  <si>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</si>
  <si>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</si>
  <si>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</si>
  <si>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</si>
  <si>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</si>
  <si>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</si>
  <si>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</si>
  <si>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</si>
  <si>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</si>
  <si>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</si>
  <si>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</si>
  <si>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</si>
  <si>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</si>
  <si>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</si>
  <si>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</si>
  <si>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</si>
  <si>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</si>
  <si>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</si>
  <si>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</si>
  <si>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</si>
  <si>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</si>
  <si>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</si>
  <si>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</si>
  <si>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</si>
  <si>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</si>
  <si>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</si>
  <si>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</si>
  <si>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</si>
  <si>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</si>
  <si>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</si>
  <si>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</si>
  <si>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</si>
  <si>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</si>
  <si>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</si>
  <si>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</si>
  <si>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</si>
  <si>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</si>
  <si>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</si>
  <si>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</si>
  <si>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</si>
  <si>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</si>
  <si>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</si>
  <si>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</si>
  <si>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</si>
  <si>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</si>
  <si>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</si>
  <si>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</si>
  <si>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</si>
  <si>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</si>
  <si>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</si>
  <si>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</si>
  <si>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</si>
  <si>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</si>
  <si>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</si>
  <si>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</si>
  <si>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</si>
  <si>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</si>
  <si>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</si>
  <si>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</si>
  <si>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</si>
  <si>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</si>
  <si>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</si>
  <si>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</si>
  <si>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</si>
  <si>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</si>
  <si>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</si>
  <si>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</si>
  <si>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</si>
  <si>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</si>
  <si>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</si>
  <si>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</si>
  <si>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</si>
  <si>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</si>
  <si>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</si>
  <si>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</si>
  <si>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</si>
  <si>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</si>
  <si>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</si>
  <si>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</si>
  <si>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</si>
  <si>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</si>
  <si>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</si>
  <si>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</si>
  <si>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</si>
  <si>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</si>
  <si>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</si>
  <si>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</si>
  <si>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</si>
  <si>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</si>
  <si>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</si>
  <si>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</si>
  <si>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</si>
  <si>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</si>
  <si>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</si>
  <si>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</si>
  <si>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</si>
  <si>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</si>
  <si>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</si>
  <si>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</si>
  <si>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</si>
  <si>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</si>
  <si>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</si>
  <si>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</si>
  <si>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</si>
  <si>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</si>
  <si>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</si>
  <si>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</si>
  <si>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</si>
  <si>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</si>
  <si>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</si>
  <si>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</si>
  <si>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</si>
  <si>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</si>
  <si>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</si>
  <si>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</si>
  <si>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</si>
  <si>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</si>
  <si>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</si>
  <si>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</si>
  <si>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</si>
  <si>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</si>
  <si>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</si>
  <si>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</si>
  <si>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</si>
  <si>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</si>
  <si>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</si>
  <si>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</si>
  <si>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</si>
  <si>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</si>
  <si>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</si>
  <si>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</si>
  <si>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</si>
  <si>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</si>
  <si>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</si>
  <si>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</si>
  <si>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</si>
  <si>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</si>
  <si>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</si>
  <si>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</si>
  <si>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</si>
  <si>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</si>
  <si>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</si>
  <si>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</si>
  <si>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</si>
  <si>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</si>
  <si>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</si>
  <si>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</si>
  <si>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</si>
  <si>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</si>
  <si>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</si>
  <si>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</si>
  <si>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</si>
  <si>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</si>
  <si>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</si>
  <si>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</si>
  <si>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</si>
  <si>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</si>
  <si>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</si>
  <si>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</si>
  <si>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</si>
  <si>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</si>
  <si>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</si>
  <si>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</si>
  <si>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</si>
  <si>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</si>
  <si>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</si>
  <si>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</si>
  <si>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</si>
  <si>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</si>
  <si>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</si>
  <si>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</si>
  <si>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</si>
  <si>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</si>
  <si>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</si>
  <si>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</si>
  <si>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</si>
  <si>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</si>
  <si>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</si>
  <si>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</si>
  <si>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</si>
  <si>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</si>
  <si>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</si>
  <si>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</si>
  <si>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</si>
  <si>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</si>
  <si>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</si>
  <si>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</si>
  <si>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</si>
  <si>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</si>
  <si>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</si>
  <si>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</si>
  <si>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</si>
  <si>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</si>
  <si>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</si>
  <si>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</si>
  <si>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</si>
  <si>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</si>
  <si>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</si>
  <si>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</si>
  <si>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</si>
  <si>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</si>
  <si>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</si>
  <si>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</si>
  <si>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</si>
  <si>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</si>
  <si>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</si>
  <si>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</si>
  <si>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</si>
  <si>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</si>
  <si>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</si>
  <si>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</si>
  <si>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</si>
  <si>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</si>
  <si>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</si>
  <si>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</si>
  <si>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</si>
  <si>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</si>
  <si>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</si>
  <si>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</si>
  <si>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</si>
  <si>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</si>
  <si>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</si>
  <si>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</si>
  <si>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</si>
  <si>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</si>
  <si>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</si>
  <si>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</si>
  <si>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</si>
  <si>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</si>
  <si>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</si>
  <si>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</si>
  <si>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</si>
  <si>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</si>
  <si>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</si>
  <si>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</si>
  <si>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</si>
  <si>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</si>
  <si>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</si>
  <si>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</si>
  <si>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</si>
  <si>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</si>
  <si>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</si>
  <si>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</si>
  <si>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</si>
  <si>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</si>
  <si>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</si>
  <si>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</si>
  <si>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</si>
  <si>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</si>
  <si>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</si>
  <si>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</si>
  <si>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</si>
  <si>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</si>
  <si>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</si>
  <si>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</si>
  <si>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</si>
  <si>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</si>
  <si>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</si>
  <si>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</si>
  <si>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</si>
  <si>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</si>
  <si>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</si>
  <si>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</si>
  <si>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</si>
  <si>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</si>
  <si>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</si>
  <si>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</si>
  <si>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</si>
  <si>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</si>
  <si>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</si>
  <si>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</si>
  <si>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</si>
  <si>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</si>
  <si>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</si>
  <si>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</si>
  <si>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</si>
  <si>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</si>
  <si>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</si>
  <si>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</si>
  <si>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</si>
  <si>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</si>
  <si>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</si>
  <si>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</si>
  <si>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</si>
  <si>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</si>
  <si>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</si>
  <si>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</si>
  <si>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</si>
  <si>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</si>
  <si>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</si>
  <si>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</si>
  <si>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</si>
  <si>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</si>
  <si>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</si>
  <si>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</si>
  <si>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</si>
  <si>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</si>
  <si>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</si>
  <si>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</si>
  <si>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</si>
  <si>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</si>
  <si>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</si>
  <si>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</si>
  <si>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</si>
  <si>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</si>
  <si>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</si>
  <si>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</si>
  <si>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</si>
  <si>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</si>
  <si>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</si>
  <si>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</si>
  <si>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</si>
  <si>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</si>
  <si>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</si>
  <si>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</si>
  <si>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</si>
  <si>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</si>
  <si>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</si>
  <si>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</si>
  <si>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</si>
  <si>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</si>
  <si>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</si>
  <si>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</si>
  <si>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</si>
  <si>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</si>
  <si>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</si>
  <si>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</si>
  <si>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</si>
  <si>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</si>
  <si>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</si>
  <si>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</si>
  <si>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</si>
  <si>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</si>
  <si>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</si>
  <si>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</si>
  <si>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</si>
  <si>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</si>
  <si>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</si>
  <si>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</si>
  <si>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</si>
  <si>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</si>
  <si>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</si>
  <si>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</si>
  <si>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</si>
  <si>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</si>
  <si>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</si>
  <si>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</si>
  <si>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</si>
  <si>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</si>
  <si>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</si>
  <si>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</si>
  <si>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</si>
  <si>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</si>
  <si>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</si>
  <si>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</si>
  <si>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</si>
  <si>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</si>
  <si>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</si>
  <si>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</si>
  <si>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</si>
  <si>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</si>
  <si>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</si>
  <si>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</si>
  <si>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</si>
  <si>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</si>
  <si>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</si>
  <si>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</si>
  <si>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</si>
  <si>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</si>
  <si>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</si>
  <si>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</si>
  <si>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</si>
  <si>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</si>
  <si>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</si>
  <si>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</si>
  <si>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</si>
  <si>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</si>
  <si>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</si>
  <si>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</si>
  <si>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</si>
  <si>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</si>
  <si>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</si>
  <si>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</si>
  <si>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</si>
  <si>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</si>
  <si>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</si>
  <si>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</si>
  <si>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</si>
  <si>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</si>
  <si>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</si>
  <si>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</si>
  <si>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</si>
  <si>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</si>
  <si>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</si>
  <si>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</si>
  <si>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</si>
  <si>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</si>
  <si>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</si>
  <si>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</si>
  <si>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</si>
  <si>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</si>
  <si>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</si>
  <si>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</si>
  <si>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</si>
  <si>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</si>
  <si>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</si>
  <si>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</si>
  <si>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</si>
  <si>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</si>
  <si>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</si>
  <si>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</si>
  <si>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</si>
  <si>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</si>
  <si>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</si>
  <si>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</si>
  <si>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</si>
  <si>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</si>
  <si>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</si>
  <si>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</si>
  <si>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</si>
  <si>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</si>
  <si>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</si>
  <si>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</si>
  <si>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</si>
  <si>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</si>
  <si>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</si>
  <si>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</si>
  <si>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</si>
  <si>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</si>
  <si>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</si>
  <si>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</si>
  <si>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</si>
  <si>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</si>
  <si>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</si>
  <si>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</si>
  <si>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</si>
  <si>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</si>
  <si>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</si>
  <si>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</si>
  <si>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</si>
  <si>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</si>
  <si>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</si>
  <si>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</si>
  <si>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</si>
  <si>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</si>
  <si>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</si>
  <si>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</si>
  <si>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</si>
  <si>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</si>
  <si>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</si>
  <si>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</si>
  <si>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</si>
  <si>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</si>
  <si>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</si>
  <si>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</si>
  <si>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</si>
  <si>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</si>
  <si>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</si>
  <si>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</si>
  <si>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</si>
  <si>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</si>
  <si>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</si>
  <si>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</si>
  <si>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</si>
  <si>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</si>
  <si>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</si>
  <si>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</si>
  <si>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</si>
  <si>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</si>
  <si>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</si>
  <si>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</si>
  <si>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</si>
  <si>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</si>
  <si>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</si>
  <si>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</si>
  <si>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</si>
  <si>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</si>
  <si>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</si>
  <si>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</si>
  <si>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</si>
  <si>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</si>
  <si>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</si>
  <si>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</si>
  <si>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</si>
  <si>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</si>
  <si>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</si>
  <si>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</si>
  <si>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</si>
  <si>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</si>
  <si>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</si>
  <si>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</si>
  <si>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</si>
  <si>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</si>
  <si>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</si>
  <si>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</si>
  <si>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</si>
  <si>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</si>
  <si>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</si>
  <si>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</si>
  <si>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</si>
  <si>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</si>
  <si>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</si>
  <si>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</si>
  <si>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</si>
  <si>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</si>
  <si>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</si>
  <si>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</si>
  <si>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</si>
  <si>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</si>
  <si>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</si>
  <si>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</si>
  <si>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</si>
  <si>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</si>
  <si>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</si>
  <si>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</si>
  <si>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</si>
  <si>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</si>
  <si>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</si>
  <si>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</si>
  <si>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</si>
  <si>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</si>
  <si>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</si>
  <si>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</si>
  <si>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</si>
  <si>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</si>
  <si>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</si>
  <si>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</si>
  <si>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</si>
  <si>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</si>
  <si>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</si>
  <si>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</si>
  <si>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</si>
  <si>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</si>
  <si>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</si>
  <si>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</si>
  <si>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</si>
  <si>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</si>
  <si>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</si>
  <si>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</si>
  <si>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</si>
  <si>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</si>
  <si>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</si>
  <si>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</si>
  <si>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</si>
  <si>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</si>
  <si>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</si>
  <si>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</si>
  <si>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</si>
  <si>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</si>
  <si>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</si>
  <si>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</si>
  <si>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</si>
  <si>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</si>
  <si>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</si>
  <si>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</si>
  <si>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</si>
  <si>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</si>
  <si>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</si>
  <si>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</si>
  <si>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</si>
  <si>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</si>
  <si>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</si>
  <si>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</si>
  <si>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</si>
  <si>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</si>
  <si>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</si>
  <si>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</si>
  <si>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</si>
  <si>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</si>
  <si>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</si>
  <si>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</si>
  <si>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</si>
  <si>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</si>
  <si>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</si>
  <si>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</si>
  <si>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</si>
  <si>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</si>
  <si>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</si>
  <si>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</si>
  <si>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</si>
  <si>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</si>
  <si>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</si>
  <si>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</si>
  <si>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</si>
  <si>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</si>
  <si>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</si>
  <si>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</si>
  <si>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</si>
  <si>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</si>
  <si>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</si>
  <si>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</si>
  <si>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</si>
  <si>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</si>
  <si>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</si>
  <si>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</si>
  <si>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</si>
  <si>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</si>
  <si>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</si>
  <si>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</si>
  <si>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</si>
  <si>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</si>
  <si>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</si>
  <si>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</si>
  <si>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</si>
  <si>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</si>
  <si>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</si>
  <si>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</si>
  <si>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</si>
  <si>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</si>
  <si>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</si>
  <si>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</si>
  <si>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</si>
  <si>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</si>
  <si>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</si>
  <si>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</si>
  <si>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</si>
  <si>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</si>
  <si>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</si>
  <si>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</si>
  <si>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</si>
  <si>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</si>
  <si>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</si>
  <si>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</si>
  <si>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</si>
  <si>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</si>
  <si>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</si>
  <si>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</si>
  <si>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</si>
  <si>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</si>
  <si>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</si>
  <si>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</si>
  <si>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</si>
  <si>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</si>
  <si>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</si>
  <si>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</si>
  <si>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</si>
  <si>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</si>
  <si>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</si>
  <si>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</si>
  <si>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</si>
  <si>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</si>
  <si>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</si>
  <si>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</si>
  <si>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</si>
  <si>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</si>
  <si>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</si>
  <si>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</si>
  <si>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</si>
  <si>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</si>
  <si>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</si>
  <si>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</si>
  <si>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</si>
  <si>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</si>
  <si>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</si>
  <si>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</si>
  <si>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</si>
  <si>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</si>
  <si>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</si>
  <si>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</si>
  <si>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</si>
  <si>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</si>
  <si>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</si>
  <si>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</si>
  <si>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</si>
  <si>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</si>
  <si>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</si>
  <si>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</si>
  <si>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</si>
  <si>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</si>
  <si>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</si>
  <si>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</si>
  <si>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</si>
  <si>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</si>
  <si>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</si>
  <si>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</si>
  <si>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</si>
  <si>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</si>
  <si>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</si>
  <si>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</si>
  <si>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</si>
  <si>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</si>
  <si>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</si>
  <si>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</si>
  <si>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</si>
  <si>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</si>
  <si>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</si>
  <si>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</si>
  <si>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</si>
  <si>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</si>
  <si>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</si>
  <si>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</si>
  <si>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</si>
  <si>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</si>
  <si>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</si>
  <si>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</si>
  <si>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</si>
  <si>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</si>
  <si>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</si>
  <si>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</si>
  <si>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</si>
  <si>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</si>
  <si>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</si>
  <si>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</si>
  <si>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</si>
  <si>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</si>
  <si>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</si>
  <si>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</si>
  <si>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</si>
  <si>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</si>
  <si>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</si>
  <si>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</si>
  <si>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</si>
  <si>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</si>
  <si>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</si>
  <si>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</si>
  <si>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</si>
  <si>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</si>
  <si>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</si>
  <si>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</si>
  <si>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</si>
  <si>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</si>
  <si>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</si>
  <si>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</si>
  <si>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</si>
  <si>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</si>
  <si>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</si>
  <si>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</si>
  <si>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</si>
  <si>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</si>
  <si>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</si>
  <si>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</si>
  <si>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</si>
  <si>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</si>
  <si>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</si>
  <si>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</si>
  <si>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</si>
  <si>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</si>
  <si>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</si>
  <si>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</si>
  <si>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</si>
  <si>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</si>
  <si>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</si>
  <si>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</si>
  <si>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</si>
  <si>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</si>
  <si>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</si>
  <si>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</si>
  <si>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</si>
  <si>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</si>
  <si>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</si>
  <si>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</si>
  <si>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</si>
  <si>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</si>
  <si>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</si>
  <si>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</si>
  <si>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</si>
  <si>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</si>
  <si>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</si>
  <si>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</si>
  <si>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</si>
  <si>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</si>
  <si>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</si>
  <si>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</si>
  <si>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</si>
  <si>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</si>
  <si>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</si>
  <si>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</si>
  <si>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</si>
  <si>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</si>
  <si>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</si>
  <si>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</si>
  <si>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</si>
  <si>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</si>
  <si>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</si>
  <si>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</si>
  <si>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</si>
  <si>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</si>
  <si>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</si>
  <si>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</si>
  <si>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</si>
  <si>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</si>
  <si>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</si>
  <si>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</si>
  <si>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</si>
  <si>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</si>
  <si>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</si>
  <si>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</si>
  <si>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</si>
  <si>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</si>
  <si>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</si>
  <si>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</si>
  <si>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</si>
  <si>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</si>
  <si>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</si>
  <si>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</si>
  <si>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</si>
  <si>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</si>
  <si>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</si>
  <si>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</si>
  <si>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</si>
  <si>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</si>
  <si>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</si>
  <si>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</si>
  <si>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</si>
  <si>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</si>
  <si>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</si>
  <si>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</si>
  <si>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</si>
  <si>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</si>
  <si>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</si>
  <si>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</si>
  <si>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</si>
  <si>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</si>
  <si>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</si>
  <si>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</si>
  <si>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</si>
  <si>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</si>
  <si>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</si>
  <si>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</si>
  <si>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</si>
  <si>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</si>
  <si>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</si>
  <si>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</si>
  <si>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</si>
  <si>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</si>
  <si>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</si>
  <si>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</si>
  <si>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</si>
  <si>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</si>
  <si>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</si>
  <si>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</si>
  <si>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</si>
  <si>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</si>
  <si>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</si>
  <si>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</si>
  <si>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</si>
  <si>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</si>
  <si>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</si>
  <si>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</si>
  <si>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</si>
  <si>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</si>
  <si>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</si>
  <si>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</si>
  <si>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</si>
  <si>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</si>
  <si>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</si>
  <si>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</si>
  <si>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</si>
  <si>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</si>
  <si>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</si>
  <si>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</si>
  <si>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</si>
  <si>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</si>
  <si>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</si>
  <si>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</si>
  <si>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</si>
  <si>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</si>
  <si>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</si>
  <si>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</si>
  <si>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</si>
  <si>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</si>
  <si>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</si>
  <si>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</si>
  <si>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</si>
  <si>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</si>
  <si>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</si>
  <si>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</si>
  <si>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</si>
  <si>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</si>
  <si>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</si>
  <si>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</si>
  <si>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</si>
  <si>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</si>
  <si>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</si>
  <si>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</si>
  <si>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</si>
  <si>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</si>
  <si>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</si>
  <si>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</si>
  <si>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</si>
  <si>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</si>
  <si>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</si>
  <si>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</si>
  <si>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</si>
  <si>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</si>
  <si>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</si>
  <si>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</si>
  <si>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</si>
  <si>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</si>
  <si>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</si>
  <si>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</si>
  <si>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</si>
  <si>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</si>
  <si>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</si>
  <si>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</si>
  <si>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</si>
  <si>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</si>
  <si>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</si>
  <si>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</si>
  <si>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</si>
  <si>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</si>
  <si>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</si>
  <si>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</si>
  <si>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</si>
  <si>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</si>
  <si>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</si>
  <si>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</si>
  <si>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</si>
  <si>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</si>
  <si>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</si>
  <si>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</si>
  <si>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</si>
  <si>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</si>
  <si>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</si>
  <si>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</si>
  <si>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</si>
  <si>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</si>
  <si>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</si>
  <si>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</si>
  <si>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</si>
  <si>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</si>
  <si>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</si>
  <si>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</si>
  <si>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</si>
  <si>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</si>
  <si>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</si>
  <si>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</si>
  <si>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</si>
  <si>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</si>
  <si>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</si>
  <si>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</si>
  <si>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</si>
  <si>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</si>
  <si>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</si>
  <si>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</si>
  <si>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</si>
  <si>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</si>
  <si>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</si>
  <si>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</si>
  <si>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</si>
  <si>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</si>
  <si>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</si>
  <si>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</si>
  <si>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</si>
  <si>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</si>
  <si>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</si>
  <si>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</si>
  <si>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</si>
  <si>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</si>
  <si>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</si>
  <si>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</si>
  <si>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</si>
  <si>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</si>
  <si>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</si>
  <si>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</si>
  <si>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</si>
  <si>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</si>
  <si>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</si>
  <si>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</si>
  <si>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</si>
  <si>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</si>
  <si>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</si>
  <si>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</si>
  <si>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</si>
  <si>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</si>
  <si>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</si>
  <si>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</si>
  <si>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</si>
  <si>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</si>
  <si>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</si>
  <si>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</si>
  <si>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</si>
  <si>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</si>
  <si>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</si>
  <si>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</si>
  <si>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</si>
  <si>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</si>
  <si>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</si>
  <si>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</si>
  <si>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</si>
  <si>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</si>
  <si>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</si>
  <si>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</si>
  <si>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</si>
  <si>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</si>
  <si>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</si>
  <si>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</si>
  <si>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</si>
  <si>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</si>
  <si>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</si>
  <si>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</si>
  <si>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</si>
  <si>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</si>
  <si>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</si>
  <si>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</si>
  <si>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</si>
  <si>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</si>
  <si>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</si>
  <si>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</si>
  <si>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</si>
  <si>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</si>
  <si>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</si>
  <si>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</si>
  <si>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</si>
  <si>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</si>
  <si>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</si>
  <si>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</si>
  <si>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</si>
  <si>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</si>
  <si>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</si>
  <si>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</si>
  <si>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</si>
  <si>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</si>
  <si>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</si>
  <si>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</si>
  <si>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</si>
  <si>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</si>
  <si>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</si>
  <si>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</si>
  <si>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</si>
  <si>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</si>
  <si>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</si>
  <si>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</si>
  <si>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</si>
  <si>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</si>
  <si>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</si>
  <si>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</si>
  <si>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</si>
  <si>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</si>
  <si>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</si>
  <si>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</si>
  <si>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</si>
  <si>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</si>
  <si>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</si>
  <si>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</si>
  <si>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</si>
  <si>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</si>
  <si>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</si>
  <si>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</si>
  <si>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</si>
  <si>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</si>
  <si>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</si>
  <si>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</si>
  <si>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</si>
  <si>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</si>
  <si>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</si>
  <si>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</si>
  <si>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</si>
  <si>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</si>
  <si>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</si>
  <si>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</si>
  <si>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</si>
  <si>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</si>
  <si>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</si>
  <si>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</si>
  <si>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</si>
  <si>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</si>
  <si>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</si>
  <si>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</si>
  <si>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</si>
  <si>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</si>
  <si>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</si>
  <si>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</si>
  <si>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</si>
  <si>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</si>
  <si>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</si>
  <si>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</si>
  <si>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</si>
  <si>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</si>
  <si>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</si>
  <si>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</si>
  <si>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</si>
  <si>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</si>
  <si>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</si>
  <si>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</si>
  <si>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</si>
  <si>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</si>
  <si>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</si>
  <si>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</si>
  <si>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</si>
  <si>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</si>
  <si>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</si>
  <si>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</si>
  <si>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</si>
  <si>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</si>
  <si>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</si>
  <si>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</si>
  <si>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</si>
  <si>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</si>
  <si>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</si>
  <si>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</si>
  <si>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</si>
  <si>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</si>
  <si>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</si>
  <si>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</si>
  <si>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</si>
  <si>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</si>
  <si>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</si>
  <si>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</si>
  <si>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</si>
  <si>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</si>
  <si>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</si>
  <si>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</si>
  <si>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</si>
  <si>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</si>
  <si>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</si>
  <si>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</si>
  <si>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</si>
  <si>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</si>
  <si>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</si>
  <si>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</si>
  <si>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</si>
  <si>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</si>
  <si>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</si>
  <si>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</si>
  <si>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</si>
  <si>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</si>
  <si>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</si>
  <si>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</si>
  <si>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</si>
  <si>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</si>
  <si>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</si>
  <si>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</si>
  <si>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</si>
  <si>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</si>
  <si>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</si>
  <si>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</si>
  <si>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</si>
  <si>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</si>
  <si>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</si>
  <si>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</si>
  <si>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</si>
  <si>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</si>
  <si>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</si>
  <si>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</si>
  <si>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</si>
  <si>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</si>
  <si>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</si>
  <si>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</si>
  <si>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</si>
  <si>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</si>
  <si>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</si>
  <si>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</si>
  <si>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</si>
  <si>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</si>
  <si>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</si>
  <si>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</si>
  <si>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</si>
  <si>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</si>
  <si>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</si>
  <si>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</si>
  <si>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</si>
  <si>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</si>
  <si>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</si>
  <si>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</si>
  <si>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</si>
  <si>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</si>
  <si>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</si>
  <si>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</si>
  <si>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</si>
  <si>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</si>
  <si>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</si>
  <si>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</si>
  <si>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</si>
  <si>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</si>
  <si>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</si>
  <si>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</si>
  <si>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</si>
  <si>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</si>
  <si>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</si>
  <si>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</si>
  <si>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</si>
  <si>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</si>
  <si>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</si>
  <si>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05166000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</si>
  <si>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</si>
  <si>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</si>
  <si>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</si>
  <si>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GRAND HERS</t>
  </si>
  <si>
    <t xml:space="preserve">NOM_PRELEV_DETERM</t>
  </si>
  <si>
    <t xml:space="preserve">AQUASCOP BIOLOGIE</t>
  </si>
  <si>
    <t xml:space="preserve">LB_STATION</t>
  </si>
  <si>
    <t xml:space="preserve">LE GRAND HERS A CALMONT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</si>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</sst>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6" colorId="64" zoomScale="90" zoomScaleNormal="90" zoomScalePageLayoutView="100" workbookViewId="0">
      <selection pane="topLeft" activeCell="J97" activeCellId="0" sqref="J9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589177</v>
      </c>
      <c r="G10" s="25"/>
      <c r="H10" s="25"/>
    </row>
    <row r="11" customFormat="false" ht="14.25" hidden="false" customHeight="false" outlineLevel="0" collapsed="false">
      <c r="A11" s="26" t="s">
        <v>5183</v>
      </c>
      <c r="B11" s="30" t="n">
        <v>44809</v>
      </c>
      <c r="D11" s="26" t="s">
        <v>5184</v>
      </c>
      <c r="E11" s="29" t="n">
        <v>6243949</v>
      </c>
      <c r="G11" s="25"/>
      <c r="H11" s="25"/>
    </row>
    <row r="12" customFormat="false" ht="14.25" hidden="false" customHeight="false" outlineLevel="0" collapsed="false">
      <c r="A12" s="26" t="s">
        <v>5185</v>
      </c>
      <c r="B12" s="29" t="s">
        <v>5186</v>
      </c>
      <c r="D12" s="26" t="s">
        <v>5187</v>
      </c>
      <c r="E12" s="29" t="n">
        <v>589082</v>
      </c>
      <c r="G12" s="25"/>
      <c r="H12" s="25"/>
    </row>
    <row r="13" customFormat="false" ht="17.25" hidden="false" customHeight="true" outlineLevel="0" collapsed="false">
      <c r="A13" s="12"/>
      <c r="B13" s="31"/>
      <c r="D13" s="26" t="s">
        <v>5188</v>
      </c>
      <c r="E13" s="29" t="n">
        <v>6243974</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589177</v>
      </c>
    </row>
    <row r="18" customFormat="false" ht="14.25" hidden="false" customHeight="false" outlineLevel="0" collapsed="false">
      <c r="A18" s="36"/>
      <c r="B18" s="37" t="s">
        <v>5196</v>
      </c>
      <c r="C18" s="38" t="n">
        <f aca="false">E11</f>
        <v>6243949</v>
      </c>
    </row>
    <row r="19" customFormat="false" ht="14.25" hidden="false" customHeight="false" outlineLevel="0" collapsed="false">
      <c r="A19" s="33" t="s">
        <v>5197</v>
      </c>
      <c r="B19" s="39" t="n">
        <v>208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21.5</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78</v>
      </c>
      <c r="D35" s="52" t="s">
        <v>5215</v>
      </c>
      <c r="E35" s="53" t="n">
        <v>22</v>
      </c>
    </row>
    <row r="36" s="56" customFormat="true" ht="15" hidden="false" customHeight="true" outlineLevel="0" collapsed="false">
      <c r="A36" s="54" t="s">
        <v>5216</v>
      </c>
      <c r="B36" s="34" t="n">
        <v>100</v>
      </c>
      <c r="C36" s="50"/>
      <c r="D36" s="55" t="s">
        <v>5217</v>
      </c>
      <c r="E36" s="34" t="n">
        <v>35</v>
      </c>
    </row>
    <row r="37" s="56" customFormat="true" ht="15" hidden="false" customHeight="true" outlineLevel="0" collapsed="false">
      <c r="A37" s="54" t="s">
        <v>5218</v>
      </c>
      <c r="B37" s="34" t="n">
        <v>16.5</v>
      </c>
      <c r="C37" s="50"/>
      <c r="D37" s="55" t="s">
        <v>5219</v>
      </c>
      <c r="E37" s="34" t="n">
        <v>14</v>
      </c>
    </row>
    <row r="38" s="56" customFormat="true" ht="15" hidden="false" customHeight="true" outlineLevel="0" collapsed="false">
      <c r="A38" s="54" t="s">
        <v>5220</v>
      </c>
      <c r="B38" s="34" t="n">
        <v>28</v>
      </c>
      <c r="C38" s="50"/>
      <c r="D38" s="55" t="s">
        <v>5220</v>
      </c>
      <c r="E38" s="34" t="n">
        <v>14</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t="n">
        <v>5</v>
      </c>
    </row>
    <row r="45" s="17" customFormat="true" ht="14.25" hidden="false" customHeight="false" outlineLevel="0" collapsed="false">
      <c r="A45" s="33" t="s">
        <v>5228</v>
      </c>
      <c r="B45" s="62"/>
      <c r="C45" s="50"/>
      <c r="D45" s="26" t="s">
        <v>5228</v>
      </c>
      <c r="E45" s="62"/>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t="n">
        <v>2</v>
      </c>
      <c r="C47" s="50"/>
      <c r="D47" s="26" t="s">
        <v>5230</v>
      </c>
      <c r="E47" s="62"/>
    </row>
    <row r="48" s="17" customFormat="true" ht="14.25" hidden="false" customHeight="false" outlineLevel="0" collapsed="false">
      <c r="A48" s="33" t="s">
        <v>5231</v>
      </c>
      <c r="B48" s="62" t="n">
        <v>4</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t="n">
        <v>4</v>
      </c>
      <c r="C50" s="50"/>
      <c r="D50" s="26" t="s">
        <v>5233</v>
      </c>
      <c r="E50" s="62"/>
    </row>
    <row r="51" s="17" customFormat="true" ht="14.25" hidden="false" customHeight="false" outlineLevel="0" collapsed="false">
      <c r="A51" s="63" t="s">
        <v>5234</v>
      </c>
      <c r="B51" s="62"/>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3</v>
      </c>
      <c r="C57" s="50"/>
      <c r="D57" s="19" t="s">
        <v>5238</v>
      </c>
      <c r="E57" s="61" t="n">
        <v>2</v>
      </c>
    </row>
    <row r="58" s="17" customFormat="true" ht="14.25" hidden="false" customHeight="false" outlineLevel="0" collapsed="false">
      <c r="A58" s="33" t="s">
        <v>5239</v>
      </c>
      <c r="B58" s="62" t="n">
        <v>4</v>
      </c>
      <c r="C58" s="50"/>
      <c r="D58" s="26" t="s">
        <v>5239</v>
      </c>
      <c r="E58" s="62" t="n">
        <v>5</v>
      </c>
    </row>
    <row r="59" s="17" customFormat="true" ht="14.25" hidden="false" customHeight="false" outlineLevel="0" collapsed="false">
      <c r="A59" s="33" t="s">
        <v>5240</v>
      </c>
      <c r="B59" s="62" t="n">
        <v>2</v>
      </c>
      <c r="C59" s="50"/>
      <c r="D59" s="26" t="s">
        <v>5240</v>
      </c>
      <c r="E59" s="62" t="n">
        <v>3</v>
      </c>
    </row>
    <row r="60" s="17" customFormat="true" ht="14.25" hidden="false" customHeight="false" outlineLevel="0" collapsed="false">
      <c r="A60" s="33" t="s">
        <v>5241</v>
      </c>
      <c r="B60" s="62" t="n">
        <v>2</v>
      </c>
      <c r="C60" s="50"/>
      <c r="D60" s="26" t="s">
        <v>5241</v>
      </c>
      <c r="E60" s="62" t="n">
        <v>2</v>
      </c>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3</v>
      </c>
    </row>
    <row r="66" s="17" customFormat="true" ht="14.25" hidden="false" customHeight="false" outlineLevel="0" collapsed="false">
      <c r="A66" s="33" t="s">
        <v>5245</v>
      </c>
      <c r="B66" s="62" t="n">
        <v>1</v>
      </c>
      <c r="C66" s="50"/>
      <c r="D66" s="26" t="s">
        <v>5245</v>
      </c>
      <c r="E66" s="62" t="n">
        <v>5</v>
      </c>
    </row>
    <row r="67" s="17" customFormat="true" ht="14.25" hidden="false" customHeight="false" outlineLevel="0" collapsed="false">
      <c r="A67" s="33" t="s">
        <v>5246</v>
      </c>
      <c r="B67" s="62" t="n">
        <v>4</v>
      </c>
      <c r="C67" s="50"/>
      <c r="D67" s="26" t="s">
        <v>5246</v>
      </c>
      <c r="E67" s="62"/>
    </row>
    <row r="68" s="17" customFormat="true" ht="14.25" hidden="false" customHeight="false" outlineLevel="0" collapsed="false">
      <c r="A68" s="33" t="s">
        <v>5247</v>
      </c>
      <c r="B68" s="62" t="n">
        <v>4</v>
      </c>
      <c r="C68" s="50"/>
      <c r="D68" s="26" t="s">
        <v>5247</v>
      </c>
      <c r="E68" s="62"/>
    </row>
    <row r="69" s="17" customFormat="true" ht="14.25" hidden="false" customHeight="false" outlineLevel="0" collapsed="false">
      <c r="A69" s="33" t="s">
        <v>5248</v>
      </c>
      <c r="B69" s="62" t="n">
        <v>1</v>
      </c>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c r="C73" s="50"/>
      <c r="D73" s="19" t="s">
        <v>5250</v>
      </c>
      <c r="E73" s="61"/>
    </row>
    <row r="74" s="17" customFormat="true" ht="14.25" hidden="false" customHeight="false" outlineLevel="0" collapsed="false">
      <c r="A74" s="33" t="s">
        <v>5251</v>
      </c>
      <c r="B74" s="62" t="n">
        <v>2</v>
      </c>
      <c r="C74" s="50"/>
      <c r="D74" s="26" t="s">
        <v>5251</v>
      </c>
      <c r="E74" s="62"/>
    </row>
    <row r="75" s="17" customFormat="true" ht="14.25" hidden="false" customHeight="false" outlineLevel="0" collapsed="false">
      <c r="A75" s="33" t="s">
        <v>5252</v>
      </c>
      <c r="B75" s="62" t="n">
        <v>2</v>
      </c>
      <c r="C75" s="50"/>
      <c r="D75" s="26" t="s">
        <v>5252</v>
      </c>
      <c r="E75" s="62"/>
    </row>
    <row r="76" s="17" customFormat="true" ht="14.25" hidden="false" customHeight="false" outlineLevel="0" collapsed="false">
      <c r="A76" s="33" t="s">
        <v>5253</v>
      </c>
      <c r="B76" s="62" t="n">
        <v>3</v>
      </c>
      <c r="C76" s="50"/>
      <c r="D76" s="26" t="s">
        <v>5253</v>
      </c>
      <c r="E76" s="62" t="n">
        <v>3</v>
      </c>
    </row>
    <row r="77" s="17" customFormat="true" ht="14.25" hidden="false" customHeight="false" outlineLevel="0" collapsed="false">
      <c r="A77" s="33" t="s">
        <v>5254</v>
      </c>
      <c r="B77" s="62" t="n">
        <v>4</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c r="C82" s="50"/>
      <c r="D82" s="26" t="s">
        <v>5257</v>
      </c>
      <c r="E82" s="62"/>
    </row>
    <row r="83" s="17" customFormat="true" ht="14.25" hidden="false" customHeight="false" outlineLevel="0" collapsed="false">
      <c r="A83" s="33" t="s">
        <v>5258</v>
      </c>
      <c r="B83" s="62" t="n">
        <v>4</v>
      </c>
      <c r="C83" s="50"/>
      <c r="D83" s="26" t="s">
        <v>5258</v>
      </c>
      <c r="E83" s="62" t="n">
        <v>5</v>
      </c>
    </row>
    <row r="84" s="17" customFormat="true" ht="14.25" hidden="false" customHeight="false" outlineLevel="0" collapsed="false">
      <c r="A84" s="33" t="s">
        <v>5259</v>
      </c>
      <c r="B84" s="62" t="n">
        <v>4</v>
      </c>
      <c r="C84" s="50"/>
      <c r="D84" s="26" t="s">
        <v>5259</v>
      </c>
      <c r="E84" s="62" t="n">
        <v>3</v>
      </c>
    </row>
    <row r="85" s="17" customFormat="true" ht="14.25" hidden="false" customHeight="false" outlineLevel="0" collapsed="false">
      <c r="A85" s="33" t="s">
        <v>5260</v>
      </c>
      <c r="B85" s="62" t="n">
        <v>1</v>
      </c>
      <c r="C85" s="50"/>
      <c r="D85" s="26" t="s">
        <v>5260</v>
      </c>
      <c r="E85" s="62"/>
    </row>
    <row r="86" s="17" customFormat="true" ht="14.25" hidden="false" customHeight="false" outlineLevel="0" collapsed="false">
      <c r="A86" s="33" t="s">
        <v>5261</v>
      </c>
      <c r="B86" s="62" t="n">
        <v>1</v>
      </c>
      <c r="C86" s="50"/>
      <c r="D86" s="26" t="s">
        <v>5261</v>
      </c>
      <c r="E86" s="62" t="n">
        <v>1</v>
      </c>
    </row>
    <row r="87" s="17" customFormat="true" ht="14.25" hidden="false" customHeight="false" outlineLevel="0" collapsed="false">
      <c r="A87" s="33" t="s">
        <v>5262</v>
      </c>
      <c r="B87" s="62" t="n">
        <v>1</v>
      </c>
      <c r="C87" s="50"/>
      <c r="D87" s="26" t="s">
        <v>5262</v>
      </c>
      <c r="E87" s="62" t="n">
        <v>1</v>
      </c>
    </row>
    <row r="88" s="17" customFormat="true" ht="14.25" hidden="false" customHeight="false" outlineLevel="0" collapsed="false">
      <c r="A88" s="33" t="s">
        <v>5263</v>
      </c>
      <c r="B88" s="62"/>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1.1</v>
      </c>
      <c r="E97" s="82" t="n">
        <v>1.3</v>
      </c>
      <c r="F97" s="83" t="s">
        <v>5275</v>
      </c>
      <c r="G97" s="84"/>
      <c r="H97" s="85"/>
    </row>
    <row r="98" customFormat="false" ht="14.25" hidden="false" customHeight="false" outlineLevel="0" collapsed="false">
      <c r="A98" s="78" t="s">
        <v>1284</v>
      </c>
      <c r="B98" s="79" t="str">
        <f aca="false">IF(A98="NEWCOD",IF(ISBLANK(G98),"renseigner le champ 'Nouveau taxon'",G98),VLOOKUP(A98,'Ref Taxo'!A:B,2,FALSE()))</f>
        <v>Cymbella</v>
      </c>
      <c r="C98" s="80" t="n">
        <f aca="false">IF(A98="NEWCOD",IF(ISBLANK(H98),"NoCod",H98),VLOOKUP(A98,'Ref Taxo'!A:D,4,FALSE()))</f>
        <v>7368</v>
      </c>
      <c r="D98" s="81" t="n">
        <v>0.05</v>
      </c>
      <c r="E98" s="82"/>
      <c r="F98" s="83" t="s">
        <v>5275</v>
      </c>
      <c r="G98" s="86"/>
      <c r="H98" s="87"/>
    </row>
    <row r="99" customFormat="false" ht="14.2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0.2</v>
      </c>
      <c r="E99" s="82"/>
      <c r="F99" s="83" t="s">
        <v>5275</v>
      </c>
      <c r="G99" s="86"/>
      <c r="H99" s="87"/>
    </row>
    <row r="100" customFormat="false" ht="14.2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0.4</v>
      </c>
      <c r="E100" s="82"/>
      <c r="F100" s="83" t="s">
        <v>5275</v>
      </c>
      <c r="G100" s="86"/>
      <c r="H100" s="87"/>
    </row>
    <row r="101" customFormat="false" ht="14.2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2.5</v>
      </c>
      <c r="E101" s="82" t="n">
        <v>3</v>
      </c>
      <c r="F101" s="83" t="s">
        <v>5275</v>
      </c>
      <c r="G101" s="86"/>
      <c r="H101" s="87"/>
    </row>
    <row r="102" customFormat="false" ht="14.2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3.2</v>
      </c>
      <c r="E102" s="82" t="n">
        <v>4.5</v>
      </c>
      <c r="F102" s="83" t="s">
        <v>5275</v>
      </c>
      <c r="G102" s="86"/>
      <c r="H102" s="87"/>
    </row>
    <row r="103" customFormat="false" ht="14.2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18.5</v>
      </c>
      <c r="E103" s="82" t="n">
        <v>1.5</v>
      </c>
      <c r="F103" s="83" t="s">
        <v>5275</v>
      </c>
      <c r="G103" s="86"/>
      <c r="H103" s="87"/>
    </row>
    <row r="104" customFormat="false" ht="14.25" hidden="false" customHeight="false" outlineLevel="0" collapsed="false">
      <c r="A104" s="78" t="s">
        <v>5158</v>
      </c>
      <c r="B104" s="79" t="str">
        <f aca="false">IF(A104="NEWCOD",IF(ISBLANK(G104),"renseigner le champ 'Nouveau taxon'",G104),VLOOKUP(A104,'Ref Taxo'!A:B,2,FALSE()))</f>
        <v>Zygnema</v>
      </c>
      <c r="C104" s="80" t="n">
        <f aca="false">IF(A104="NEWCOD",IF(ISBLANK(H104),"NoCod",H104),VLOOKUP(A104,'Ref Taxo'!A:D,4,FALSE()))</f>
        <v>1148</v>
      </c>
      <c r="D104" s="81" t="n">
        <v>0.01</v>
      </c>
      <c r="E104" s="82"/>
      <c r="F104" s="83" t="s">
        <v>5275</v>
      </c>
      <c r="G104" s="86"/>
      <c r="H104" s="87"/>
    </row>
    <row r="105" customFormat="false" ht="14.2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0.05</v>
      </c>
      <c r="E105" s="82"/>
      <c r="F105" s="83" t="s">
        <v>5275</v>
      </c>
      <c r="G105" s="86"/>
      <c r="H105" s="87"/>
    </row>
    <row r="106" customFormat="false" ht="14.2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3" t="s">
        <v>5275</v>
      </c>
      <c r="G106" s="86"/>
      <c r="H106" s="87"/>
    </row>
    <row r="107" customFormat="false" ht="14.2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c r="F107" s="83" t="s">
        <v>5275</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0.05</v>
      </c>
      <c r="E108" s="82"/>
      <c r="F108" s="83" t="s">
        <v>5275</v>
      </c>
      <c r="G108" s="86"/>
      <c r="H108" s="87"/>
    </row>
    <row r="109" customFormat="false" ht="14.25" hidden="false" customHeight="false" outlineLevel="0" collapsed="false">
      <c r="A109" s="78" t="s">
        <v>2792</v>
      </c>
      <c r="B109" s="79" t="str">
        <f aca="false">IF(A109="NEWCOD",IF(ISBLANK(G109),"renseigner le champ 'Nouveau taxon'",G109),VLOOKUP(A109,'Ref Taxo'!A:B,2,FALSE()))</f>
        <v>Lycopus europaeus</v>
      </c>
      <c r="C109" s="80" t="n">
        <f aca="false">IF(A109="NEWCOD",IF(ISBLANK(H109),"NoCod",H109),VLOOKUP(A109,'Ref Taxo'!A:D,4,FALSE()))</f>
        <v>1789</v>
      </c>
      <c r="D109" s="81"/>
      <c r="E109" s="82" t="n">
        <v>0.01</v>
      </c>
      <c r="F109" s="83" t="s">
        <v>5275</v>
      </c>
      <c r="G109" s="86"/>
      <c r="H109" s="87"/>
    </row>
    <row r="110" customFormat="false" ht="14.25" hidden="false" customHeight="false" outlineLevel="0" collapsed="false">
      <c r="A110" s="78" t="s">
        <v>2883</v>
      </c>
      <c r="B110" s="79" t="str">
        <f aca="false">IF(A110="NEWCOD",IF(ISBLANK(G110),"renseigner le champ 'Nouveau taxon'",G110),VLOOKUP(A110,'Ref Taxo'!A:B,2,FALSE()))</f>
        <v>Mentha aquatica</v>
      </c>
      <c r="C110" s="80" t="n">
        <f aca="false">IF(A110="NEWCOD",IF(ISBLANK(H110),"NoCod",H110),VLOOKUP(A110,'Ref Taxo'!A:D,4,FALSE()))</f>
        <v>1791</v>
      </c>
      <c r="D110" s="81" t="n">
        <v>0.01</v>
      </c>
      <c r="E110" s="82" t="n">
        <v>0.01</v>
      </c>
      <c r="F110" s="83" t="s">
        <v>5275</v>
      </c>
      <c r="G110" s="86"/>
      <c r="H110" s="87"/>
    </row>
    <row r="111" customFormat="false" ht="14.2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c r="E111" s="82" t="n">
        <v>0.01</v>
      </c>
      <c r="F111" s="83" t="s">
        <v>5275</v>
      </c>
      <c r="G111" s="86"/>
      <c r="H111" s="87"/>
    </row>
    <row r="112" customFormat="false" ht="14.2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t="n">
        <v>0.01</v>
      </c>
      <c r="F112" s="83" t="s">
        <v>5275</v>
      </c>
      <c r="G112" s="86"/>
      <c r="H112" s="87"/>
    </row>
    <row r="113" customFormat="false" ht="14.25" hidden="false" customHeight="false" outlineLevel="0" collapsed="false">
      <c r="A113" s="78" t="s">
        <v>418</v>
      </c>
      <c r="B113" s="79" t="str">
        <f aca="false">IF(A113="NEWCOD",IF(ISBLANK(G113),"renseigner le champ 'Nouveau taxon'",G113),VLOOKUP(A113,'Ref Taxo'!A:B,2,FALSE()))</f>
        <v>Bidens frondosa</v>
      </c>
      <c r="C113" s="80" t="n">
        <f aca="false">IF(A113="NEWCOD",IF(ISBLANK(H113),"NoCod",H113),VLOOKUP(A113,'Ref Taxo'!A:D,4,FALSE()))</f>
        <v>1727</v>
      </c>
      <c r="D113" s="81"/>
      <c r="E113" s="82" t="n">
        <v>0.01</v>
      </c>
      <c r="F113" s="83" t="s">
        <v>5275</v>
      </c>
      <c r="G113" s="86"/>
      <c r="H113" s="87"/>
    </row>
    <row r="114" customFormat="false" ht="14.25" hidden="false" customHeight="false" outlineLevel="0" collapsed="false">
      <c r="A114" s="78" t="s">
        <v>2612</v>
      </c>
      <c r="B114" s="79" t="str">
        <f aca="false">IF(A114="NEWCOD",IF(ISBLANK(G114),"renseigner le champ 'Nouveau taxon'",G114),VLOOKUP(A114,'Ref Taxo'!A:B,2,FALSE()))</f>
        <v>Leersia oryzoides</v>
      </c>
      <c r="C114" s="80" t="n">
        <f aca="false">IF(A114="NEWCOD",IF(ISBLANK(H114),"NoCod",H114),VLOOKUP(A114,'Ref Taxo'!A:D,4,FALSE()))</f>
        <v>1569</v>
      </c>
      <c r="D114" s="81" t="n">
        <v>0.01</v>
      </c>
      <c r="E114" s="82"/>
      <c r="F114" s="83" t="s">
        <v>5275</v>
      </c>
      <c r="G114" s="86"/>
      <c r="H114" s="87"/>
    </row>
    <row r="115" customFormat="false" ht="14.2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c r="F115" s="83" t="s">
        <v>5275</v>
      </c>
      <c r="G115" s="86"/>
      <c r="H115" s="87"/>
    </row>
    <row r="116" customFormat="false" ht="14.25" hidden="false" customHeight="false" outlineLevel="0" collapsed="false">
      <c r="A116" s="78" t="s">
        <v>2829</v>
      </c>
      <c r="B116" s="79" t="str">
        <f aca="false">IF(A116="NEWCOD",IF(ISBLANK(G116),"renseigner le champ 'Nouveau taxon'",G116),VLOOKUP(A116,'Ref Taxo'!A:B,2,FALSE()))</f>
        <v>Lythrum salicaria</v>
      </c>
      <c r="C116" s="80" t="n">
        <f aca="false">IF(A116="NEWCOD",IF(ISBLANK(H116),"NoCod",H116),VLOOKUP(A116,'Ref Taxo'!A:D,4,FALSE()))</f>
        <v>1823</v>
      </c>
      <c r="D116" s="81" t="n">
        <v>0.01</v>
      </c>
      <c r="E116" s="82"/>
      <c r="F116" s="83" t="s">
        <v>5275</v>
      </c>
      <c r="G116" s="86"/>
      <c r="H116" s="87"/>
    </row>
    <row r="117" customFormat="false" ht="14.25" hidden="false" customHeight="false" outlineLevel="0" collapsed="false">
      <c r="A117" s="78" t="s">
        <v>4443</v>
      </c>
      <c r="B117" s="79" t="str">
        <f aca="false">IF(A117="NEWCOD",IF(ISBLANK(G117),"renseigner le champ 'Nouveau taxon'",G117),VLOOKUP(A117,'Ref Taxo'!A:B,2,FALSE()))</f>
        <v>Scutellaria galericulata</v>
      </c>
      <c r="C117" s="80" t="n">
        <f aca="false">IF(A117="NEWCOD",IF(ISBLANK(H117),"NoCod",H117),VLOOKUP(A117,'Ref Taxo'!A:D,4,FALSE()))</f>
        <v>1796</v>
      </c>
      <c r="D117" s="81" t="n">
        <v>0.01</v>
      </c>
      <c r="E117" s="82"/>
      <c r="F117" s="83" t="s">
        <v>5275</v>
      </c>
      <c r="G117" s="86"/>
      <c r="H117" s="87"/>
    </row>
    <row r="118" customFormat="false" ht="14.25" hidden="false" customHeight="false" outlineLevel="0" collapsed="false">
      <c r="A118" s="78" t="s">
        <v>4536</v>
      </c>
      <c r="B118" s="79" t="str">
        <f aca="false">IF(A118="NEWCOD",IF(ISBLANK(G118),"renseigner le champ 'Nouveau taxon'",G118),VLOOKUP(A118,'Ref Taxo'!A:B,2,FALSE()))</f>
        <v>Solanum dulcamara</v>
      </c>
      <c r="C118" s="80" t="n">
        <f aca="false">IF(A118="NEWCOD",IF(ISBLANK(H118),"NoCod",H118),VLOOKUP(A118,'Ref Taxo'!A:D,4,FALSE()))</f>
        <v>1964</v>
      </c>
      <c r="D118" s="81" t="n">
        <v>0.01</v>
      </c>
      <c r="E118" s="82" t="n">
        <v>0.01</v>
      </c>
      <c r="F118" s="83" t="s">
        <v>5275</v>
      </c>
      <c r="G118" s="86"/>
      <c r="H118" s="87"/>
    </row>
    <row r="119" customFormat="false" ht="14.25" hidden="false" customHeight="false" outlineLevel="0" collapsed="false">
      <c r="A119" s="78" t="s">
        <v>2640</v>
      </c>
      <c r="B119" s="79" t="str">
        <f aca="false">IF(A119="NEWCOD",IF(ISBLANK(G119),"renseigner le champ 'Nouveau taxon'",G119),VLOOKUP(A119,'Ref Taxo'!A:B,2,FALSE()))</f>
        <v>Lemna minor</v>
      </c>
      <c r="C119" s="80" t="n">
        <f aca="false">IF(A119="NEWCOD",IF(ISBLANK(H119),"NoCod",H119),VLOOKUP(A119,'Ref Taxo'!A:D,4,FALSE()))</f>
        <v>1626</v>
      </c>
      <c r="D119" s="81"/>
      <c r="E119" s="82" t="n">
        <v>0.01</v>
      </c>
      <c r="F119" s="83" t="s">
        <v>5275</v>
      </c>
      <c r="G119" s="86"/>
      <c r="H119" s="87"/>
    </row>
    <row r="120" customFormat="false" ht="14.25" hidden="false" customHeight="false" outlineLevel="0" collapsed="false">
      <c r="A120" s="78" t="s">
        <v>3073</v>
      </c>
      <c r="B120" s="79" t="str">
        <f aca="false">IF(A120="NEWCOD",IF(ISBLANK(G120),"renseigner le champ 'Nouveau taxon'",G120),VLOOKUP(A120,'Ref Taxo'!A:B,2,FALSE()))</f>
        <v>Myriophyllum spicatum</v>
      </c>
      <c r="C120" s="80" t="n">
        <f aca="false">IF(A120="NEWCOD",IF(ISBLANK(H120),"NoCod",H120),VLOOKUP(A120,'Ref Taxo'!A:D,4,FALSE()))</f>
        <v>1778</v>
      </c>
      <c r="D120" s="81" t="n">
        <v>2</v>
      </c>
      <c r="E120" s="82" t="n">
        <v>2</v>
      </c>
      <c r="F120" s="83" t="s">
        <v>5275</v>
      </c>
      <c r="G120" s="86"/>
      <c r="H120" s="87"/>
    </row>
    <row r="121" customFormat="false" ht="14.25" hidden="false" customHeight="false" outlineLevel="0" collapsed="false">
      <c r="A121" s="78" t="s">
        <v>3717</v>
      </c>
      <c r="B121" s="79" t="str">
        <f aca="false">IF(A121="NEWCOD",IF(ISBLANK(G121),"renseigner le champ 'Nouveau taxon'",G121),VLOOKUP(A121,'Ref Taxo'!A:B,2,FALSE()))</f>
        <v>Potamogeton nodosus</v>
      </c>
      <c r="C121" s="80" t="n">
        <f aca="false">IF(A121="NEWCOD",IF(ISBLANK(H121),"NoCod",H121),VLOOKUP(A121,'Ref Taxo'!A:D,4,FALSE()))</f>
        <v>1652</v>
      </c>
      <c r="D121" s="81" t="n">
        <v>0.2</v>
      </c>
      <c r="E121" s="82" t="n">
        <v>1.4</v>
      </c>
      <c r="F121" s="83" t="s">
        <v>5275</v>
      </c>
      <c r="G121" s="86"/>
      <c r="H121" s="87"/>
    </row>
    <row r="122" customFormat="false" ht="14.25" hidden="false" customHeight="false" outlineLevel="0" collapsed="false">
      <c r="A122" s="78" t="s">
        <v>5134</v>
      </c>
      <c r="B122" s="79" t="str">
        <f aca="false">IF(A122="NEWCOD",IF(ISBLANK(G122),"renseigner le champ 'Nouveau taxon'",G122),VLOOKUP(A122,'Ref Taxo'!A:B,2,FALSE()))</f>
        <v>Zannichellia palustris</v>
      </c>
      <c r="C122" s="80" t="n">
        <f aca="false">IF(A122="NEWCOD",IF(ISBLANK(H122),"NoCod",H122),VLOOKUP(A122,'Ref Taxo'!A:D,4,FALSE()))</f>
        <v>1681</v>
      </c>
      <c r="D122" s="81" t="n">
        <v>0.01</v>
      </c>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Mikael Tréguier</cp:lastModifiedBy>
  <cp:lastPrinted>2017-08-03T14:39:23Z</cp:lastPrinted>
  <dcterms:modified xsi:type="dcterms:W3CDTF">2023-01-13T15:10:47Z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