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<sst xmlns="http://schemas.openxmlformats.org/spreadsheetml/2006/main" count="6483" uniqueCount="5304">
  <si>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</si>
  <si>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</si>
  <si>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</si>
  <si>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</si>
  <si>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</si>
  <si>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</si>
  <si>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</si>
  <si>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</si>
  <si>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</si>
  <si>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</si>
  <si>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</si>
  <si>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</si>
  <si>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</si>
  <si>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</si>
  <si>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</si>
  <si>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</si>
  <si>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</si>
  <si>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</si>
  <si>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</si>
  <si>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</si>
  <si>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</si>
  <si>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</si>
  <si>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</si>
  <si>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</si>
  <si>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</si>
  <si>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</si>
  <si>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</si>
  <si>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</si>
  <si>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</si>
  <si>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</si>
  <si>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</si>
  <si>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</si>
  <si>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</si>
  <si>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</si>
  <si>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</si>
  <si>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</si>
  <si>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</si>
  <si>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</si>
  <si>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</si>
  <si>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</si>
  <si>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</si>
  <si>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</si>
  <si>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</si>
  <si>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</si>
  <si>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</si>
  <si>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</si>
  <si>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</si>
  <si>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</si>
  <si>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</si>
  <si>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</si>
  <si>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</si>
  <si>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</si>
  <si>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</si>
  <si>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</si>
  <si>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</si>
  <si>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</si>
  <si>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</si>
  <si>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</si>
  <si>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</si>
  <si>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</si>
  <si>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</si>
  <si>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</si>
  <si>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</si>
  <si>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</si>
  <si>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</si>
  <si>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</si>
  <si>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</si>
  <si>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</si>
  <si>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</si>
  <si>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</si>
  <si>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</si>
  <si>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</si>
  <si>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</si>
  <si>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</si>
  <si>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</si>
  <si>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</si>
  <si>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</si>
  <si>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</si>
  <si>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</si>
  <si>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</si>
  <si>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</si>
  <si>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</si>
  <si>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</si>
  <si>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</si>
  <si>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</si>
  <si>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</si>
  <si>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</si>
  <si>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</si>
  <si>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</si>
  <si>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</si>
  <si>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</si>
  <si>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</si>
  <si>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</si>
  <si>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</si>
  <si>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</si>
  <si>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</si>
  <si>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</si>
  <si>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</si>
  <si>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</si>
  <si>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</si>
  <si>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</si>
  <si>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</si>
  <si>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</si>
  <si>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</si>
  <si>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</si>
  <si>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</si>
  <si>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</si>
  <si>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</si>
  <si>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</si>
  <si>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</si>
  <si>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</si>
  <si>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</si>
  <si>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</si>
  <si>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</si>
  <si>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</si>
  <si>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</si>
  <si>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</si>
  <si>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</si>
  <si>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</si>
  <si>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</si>
  <si>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</si>
  <si>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</si>
  <si>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</si>
  <si>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</si>
  <si>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</si>
  <si>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</si>
  <si>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</si>
  <si>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</si>
  <si>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</si>
  <si>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</si>
  <si>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</si>
  <si>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</si>
  <si>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</si>
  <si>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</si>
  <si>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</si>
  <si>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</si>
  <si>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</si>
  <si>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</si>
  <si>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</si>
  <si>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</si>
  <si>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</si>
  <si>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</si>
  <si>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</si>
  <si>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</si>
  <si>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</si>
  <si>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</si>
  <si>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</si>
  <si>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</si>
  <si>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</si>
  <si>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</si>
  <si>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</si>
  <si>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</si>
  <si>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</si>
  <si>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</si>
  <si>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</si>
  <si>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</si>
  <si>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</si>
  <si>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</si>
  <si>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</si>
  <si>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</si>
  <si>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</si>
  <si>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</si>
  <si>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</si>
  <si>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</si>
  <si>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</si>
  <si>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</si>
  <si>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</si>
  <si>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</si>
  <si>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</si>
  <si>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</si>
  <si>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</si>
  <si>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</si>
  <si>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</si>
  <si>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</si>
  <si>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</si>
  <si>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</si>
  <si>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</si>
  <si>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</si>
  <si>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</si>
  <si>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</si>
  <si>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</si>
  <si>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</si>
  <si>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</si>
  <si>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</si>
  <si>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</si>
  <si>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</si>
  <si>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</si>
  <si>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</si>
  <si>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</si>
  <si>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</si>
  <si>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</si>
  <si>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</si>
  <si>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</si>
  <si>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</si>
  <si>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</si>
  <si>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</si>
  <si>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</si>
  <si>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</si>
  <si>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</si>
  <si>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</si>
  <si>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</si>
  <si>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</si>
  <si>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</si>
  <si>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</si>
  <si>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</si>
  <si>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</si>
  <si>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</si>
  <si>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</si>
  <si>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</si>
  <si>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</si>
  <si>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</si>
  <si>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</si>
  <si>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</si>
  <si>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</si>
  <si>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</si>
  <si>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</si>
  <si>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</si>
  <si>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</si>
  <si>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</si>
  <si>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</si>
  <si>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</si>
  <si>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</si>
  <si>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</si>
  <si>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</si>
  <si>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</si>
  <si>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</si>
  <si>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</si>
  <si>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</si>
  <si>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</si>
  <si>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</si>
  <si>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</si>
  <si>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</si>
  <si>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</si>
  <si>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</si>
  <si>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</si>
  <si>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</si>
  <si>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</si>
  <si>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</si>
  <si>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</si>
  <si>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</si>
  <si>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</si>
  <si>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</si>
  <si>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</si>
  <si>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</si>
  <si>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</si>
  <si>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</si>
  <si>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</si>
  <si>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</si>
  <si>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</si>
  <si>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</si>
  <si>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</si>
  <si>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</si>
  <si>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</si>
  <si>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</si>
  <si>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</si>
  <si>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</si>
  <si>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</si>
  <si>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</si>
  <si>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</si>
  <si>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</si>
  <si>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</si>
  <si>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</si>
  <si>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</si>
  <si>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</si>
  <si>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</si>
  <si>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</si>
  <si>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</si>
  <si>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</si>
  <si>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</si>
  <si>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</si>
  <si>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</si>
  <si>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</si>
  <si>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</si>
  <si>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</si>
  <si>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</si>
  <si>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</si>
  <si>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</si>
  <si>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</si>
  <si>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</si>
  <si>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</si>
  <si>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</si>
  <si>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</si>
  <si>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</si>
  <si>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</si>
  <si>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</si>
  <si>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</si>
  <si>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</si>
  <si>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</si>
  <si>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</si>
  <si>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</si>
  <si>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</si>
  <si>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</si>
  <si>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</si>
  <si>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</si>
  <si>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</si>
  <si>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</si>
  <si>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</si>
  <si>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</si>
  <si>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</si>
  <si>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</si>
  <si>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</si>
  <si>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</si>
  <si>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</si>
  <si>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</si>
  <si>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</si>
  <si>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</si>
  <si>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</si>
  <si>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</si>
  <si>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</si>
  <si>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</si>
  <si>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</si>
  <si>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</si>
  <si>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</si>
  <si>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</si>
  <si>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</si>
  <si>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</si>
  <si>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</si>
  <si>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</si>
  <si>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</si>
  <si>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</si>
  <si>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</si>
  <si>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</si>
  <si>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</si>
  <si>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</si>
  <si>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</si>
  <si>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</si>
  <si>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</si>
  <si>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</si>
  <si>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</si>
  <si>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</si>
  <si>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</si>
  <si>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</si>
  <si>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</si>
  <si>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</si>
  <si>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</si>
  <si>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</si>
  <si>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</si>
  <si>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</si>
  <si>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</si>
  <si>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</si>
  <si>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</si>
  <si>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</si>
  <si>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</si>
  <si>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</si>
  <si>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</si>
  <si>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</si>
  <si>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</si>
  <si>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</si>
  <si>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</si>
  <si>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</si>
  <si>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</si>
  <si>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</si>
  <si>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</si>
  <si>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</si>
  <si>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</si>
  <si>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</si>
  <si>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</si>
  <si>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</si>
  <si>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</si>
  <si>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</si>
  <si>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</si>
  <si>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</si>
  <si>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</si>
  <si>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</si>
  <si>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</si>
  <si>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</si>
  <si>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</si>
  <si>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</si>
  <si>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</si>
  <si>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</si>
  <si>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</si>
  <si>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</si>
  <si>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</si>
  <si>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</si>
  <si>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</si>
  <si>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</si>
  <si>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</si>
  <si>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</si>
  <si>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</si>
  <si>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</si>
  <si>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</si>
  <si>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</si>
  <si>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</si>
  <si>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</si>
  <si>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</si>
  <si>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</si>
  <si>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</si>
  <si>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</si>
  <si>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</si>
  <si>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</si>
  <si>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</si>
  <si>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</si>
  <si>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</si>
  <si>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</si>
  <si>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</si>
  <si>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</si>
  <si>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</si>
  <si>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</si>
  <si>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</si>
  <si>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</si>
  <si>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</si>
  <si>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</si>
  <si>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</si>
  <si>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</si>
  <si>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</si>
  <si>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</si>
  <si>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</si>
  <si>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</si>
  <si>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</si>
  <si>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</si>
  <si>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</si>
  <si>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</si>
  <si>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</si>
  <si>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</si>
  <si>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</si>
  <si>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</si>
  <si>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</si>
  <si>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</si>
  <si>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</si>
  <si>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</si>
  <si>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</si>
  <si>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</si>
  <si>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</si>
  <si>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</si>
  <si>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</si>
  <si>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</si>
  <si>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</si>
  <si>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</si>
  <si>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</si>
  <si>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</si>
  <si>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</si>
  <si>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</si>
  <si>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</si>
  <si>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</si>
  <si>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</si>
  <si>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</si>
  <si>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</si>
  <si>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</si>
  <si>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</si>
  <si>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</si>
  <si>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</si>
  <si>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</si>
  <si>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</si>
  <si>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</si>
  <si>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</si>
  <si>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</si>
  <si>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</si>
  <si>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</si>
  <si>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</si>
  <si>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</si>
  <si>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</si>
  <si>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</si>
  <si>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</si>
  <si>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</si>
  <si>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</si>
  <si>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</si>
  <si>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</si>
  <si>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</si>
  <si>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</si>
  <si>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</si>
  <si>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</si>
  <si>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</si>
  <si>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</si>
  <si>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</si>
  <si>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</si>
  <si>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</si>
  <si>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</si>
  <si>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</si>
  <si>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</si>
  <si>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</si>
  <si>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</si>
  <si>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</si>
  <si>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</si>
  <si>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</si>
  <si>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</si>
  <si>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</si>
  <si>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</si>
  <si>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</si>
  <si>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</si>
  <si>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</si>
  <si>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</si>
  <si>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</si>
  <si>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</si>
  <si>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</si>
  <si>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</si>
  <si>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</si>
  <si>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</si>
  <si>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</si>
  <si>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</si>
  <si>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</si>
  <si>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</si>
  <si>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</si>
  <si>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</si>
  <si>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</si>
  <si>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</si>
  <si>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</si>
  <si>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</si>
  <si>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</si>
  <si>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</si>
  <si>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</si>
  <si>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</si>
  <si>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</si>
  <si>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</si>
  <si>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</si>
  <si>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</si>
  <si>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</si>
  <si>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</si>
  <si>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</si>
  <si>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</si>
  <si>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</si>
  <si>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</si>
  <si>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</si>
  <si>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</si>
  <si>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</si>
  <si>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</si>
  <si>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</si>
  <si>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</si>
  <si>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</si>
  <si>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</si>
  <si>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</si>
  <si>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</si>
  <si>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</si>
  <si>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</si>
  <si>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</si>
  <si>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</si>
  <si>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</si>
  <si>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</si>
  <si>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</si>
  <si>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</si>
  <si>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</si>
  <si>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</si>
  <si>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</si>
  <si>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</si>
  <si>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</si>
  <si>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</si>
  <si>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</si>
  <si>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</si>
  <si>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</si>
  <si>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</si>
  <si>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</si>
  <si>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</si>
  <si>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</si>
  <si>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</si>
  <si>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</si>
  <si>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</si>
  <si>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</si>
  <si>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</si>
  <si>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</si>
  <si>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</si>
  <si>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</si>
  <si>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</si>
  <si>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</si>
  <si>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</si>
  <si>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</si>
  <si>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</si>
  <si>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</si>
  <si>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</si>
  <si>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</si>
  <si>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</si>
  <si>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</si>
  <si>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</si>
  <si>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</si>
  <si>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</si>
  <si>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</si>
  <si>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</si>
  <si>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</si>
  <si>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</si>
  <si>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</si>
  <si>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</si>
  <si>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</si>
  <si>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</si>
  <si>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</si>
  <si>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</si>
  <si>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</si>
  <si>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</si>
  <si>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</si>
  <si>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</si>
  <si>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</si>
  <si>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</si>
  <si>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</si>
  <si>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</si>
  <si>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</si>
  <si>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</si>
  <si>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</si>
  <si>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</si>
  <si>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</si>
  <si>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</si>
  <si>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</si>
  <si>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</si>
  <si>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</si>
  <si>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</si>
  <si>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</si>
  <si>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</si>
  <si>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</si>
  <si>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</si>
  <si>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</si>
  <si>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</si>
  <si>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</si>
  <si>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</si>
  <si>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</si>
  <si>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</si>
  <si>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</si>
  <si>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</si>
  <si>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</si>
  <si>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</si>
  <si>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</si>
  <si>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</si>
  <si>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</si>
  <si>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</si>
  <si>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</si>
  <si>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</si>
  <si>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</si>
  <si>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</si>
  <si>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</si>
  <si>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</si>
  <si>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</si>
  <si>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</si>
  <si>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</si>
  <si>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</si>
  <si>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</si>
  <si>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</si>
  <si>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</si>
  <si>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</si>
  <si>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</si>
  <si>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</si>
  <si>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</si>
  <si>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</si>
  <si>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</si>
  <si>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</si>
  <si>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</si>
  <si>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</si>
  <si>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</si>
  <si>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</si>
  <si>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</si>
  <si>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</si>
  <si>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</si>
  <si>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</si>
  <si>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</si>
  <si>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</si>
  <si>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</si>
  <si>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</si>
  <si>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</si>
  <si>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</si>
  <si>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</si>
  <si>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</si>
  <si>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</si>
  <si>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</si>
  <si>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</si>
  <si>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</si>
  <si>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</si>
  <si>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</si>
  <si>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</si>
  <si>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</si>
  <si>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</si>
  <si>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</si>
  <si>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</si>
  <si>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</si>
  <si>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</si>
  <si>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</si>
  <si>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</si>
  <si>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</si>
  <si>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</si>
  <si>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</si>
  <si>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</si>
  <si>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</si>
  <si>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</si>
  <si>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</si>
  <si>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</si>
  <si>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</si>
  <si>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</si>
  <si>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</si>
  <si>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</si>
  <si>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</si>
  <si>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</si>
  <si>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</si>
  <si>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</si>
  <si>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</si>
  <si>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</si>
  <si>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</si>
  <si>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</si>
  <si>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</si>
  <si>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</si>
  <si>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</si>
  <si>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</si>
  <si>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</si>
  <si>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</si>
  <si>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</si>
  <si>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</si>
  <si>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</si>
  <si>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</si>
  <si>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</si>
  <si>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</si>
  <si>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</si>
  <si>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</si>
  <si>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</si>
  <si>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</si>
  <si>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</si>
  <si>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</si>
  <si>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</si>
  <si>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</si>
  <si>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</si>
  <si>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</si>
  <si>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</si>
  <si>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</si>
  <si>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</si>
  <si>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</si>
  <si>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</si>
  <si>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</si>
  <si>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</si>
  <si>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</si>
  <si>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</si>
  <si>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</si>
  <si>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</si>
  <si>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</si>
  <si>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</si>
  <si>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</si>
  <si>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</si>
  <si>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</si>
  <si>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</si>
  <si>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</si>
  <si>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</si>
  <si>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</si>
  <si>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</si>
  <si>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</si>
  <si>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</si>
  <si>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</si>
  <si>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</si>
  <si>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</si>
  <si>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</si>
  <si>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</si>
  <si>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</si>
  <si>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</si>
  <si>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</si>
  <si>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</si>
  <si>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</si>
  <si>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</si>
  <si>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</si>
  <si>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</si>
  <si>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</si>
  <si>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</si>
  <si>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</si>
  <si>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</si>
  <si>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</si>
  <si>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</si>
  <si>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</si>
  <si>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</si>
  <si>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</si>
  <si>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</si>
  <si>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</si>
  <si>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</si>
  <si>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</si>
  <si>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</si>
  <si>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</si>
  <si>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</si>
  <si>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</si>
  <si>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</si>
  <si>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</si>
  <si>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</si>
  <si>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</si>
  <si>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</si>
  <si>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</si>
  <si>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</si>
  <si>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</si>
  <si>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</si>
  <si>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</si>
  <si>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</si>
  <si>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</si>
  <si>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</si>
  <si>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</si>
  <si>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</si>
  <si>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</si>
  <si>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</si>
  <si>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</si>
  <si>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</si>
  <si>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</si>
  <si>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</si>
  <si>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</si>
  <si>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</si>
  <si>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</si>
  <si>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</si>
  <si>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</si>
  <si>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</si>
  <si>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</si>
  <si>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</si>
  <si>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</si>
  <si>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</si>
  <si>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</si>
  <si>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</si>
  <si>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</si>
  <si>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</si>
  <si>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</si>
  <si>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</si>
  <si>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</si>
  <si>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</si>
  <si>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</si>
  <si>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</si>
  <si>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</si>
  <si>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</si>
  <si>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</si>
  <si>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</si>
  <si>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</si>
  <si>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</si>
  <si>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</si>
  <si>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</si>
  <si>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</si>
  <si>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</si>
  <si>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</si>
  <si>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</si>
  <si>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</si>
  <si>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</si>
  <si>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</si>
  <si>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</si>
  <si>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</si>
  <si>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</si>
  <si>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</si>
  <si>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</si>
  <si>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</si>
  <si>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</si>
  <si>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</si>
  <si>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</si>
  <si>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</si>
  <si>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</si>
  <si>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</si>
  <si>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</si>
  <si>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</si>
  <si>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</si>
  <si>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</si>
  <si>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</si>
  <si>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</si>
  <si>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</si>
  <si>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</si>
  <si>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</si>
  <si>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</si>
  <si>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</si>
  <si>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</si>
  <si>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</si>
  <si>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</si>
  <si>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</si>
  <si>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</si>
  <si>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</si>
  <si>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</si>
  <si>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</si>
  <si>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</si>
  <si>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</si>
  <si>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</si>
  <si>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</si>
  <si>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</si>
  <si>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</si>
  <si>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</si>
  <si>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</si>
  <si>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</si>
  <si>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</si>
  <si>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</si>
  <si>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</si>
  <si>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</si>
  <si>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</si>
  <si>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</si>
  <si>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</si>
  <si>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</si>
  <si>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</si>
  <si>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</si>
  <si>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</si>
  <si>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</si>
  <si>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</si>
  <si>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</si>
  <si>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</si>
  <si>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</si>
  <si>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</si>
  <si>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</si>
  <si>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</si>
  <si>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</si>
  <si>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</si>
  <si>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</si>
  <si>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</si>
  <si>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</si>
  <si>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</si>
  <si>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</si>
  <si>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</si>
  <si>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</si>
  <si>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</si>
  <si>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</si>
  <si>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</si>
  <si>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</si>
  <si>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</si>
  <si>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</si>
  <si>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</si>
  <si>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</si>
  <si>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</si>
  <si>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</si>
  <si>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</si>
  <si>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</si>
  <si>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</si>
  <si>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</si>
  <si>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</si>
  <si>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</si>
  <si>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</si>
  <si>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</si>
  <si>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</si>
  <si>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</si>
  <si>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</si>
  <si>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</si>
  <si>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</si>
  <si>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</si>
  <si>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</si>
  <si>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</si>
  <si>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</si>
  <si>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</si>
  <si>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</si>
  <si>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</si>
  <si>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</si>
  <si>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</si>
  <si>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</si>
  <si>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</si>
  <si>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</si>
  <si>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</si>
  <si>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</si>
  <si>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</si>
  <si>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</si>
  <si>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</si>
  <si>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</si>
  <si>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</si>
  <si>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</si>
  <si>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</si>
  <si>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</si>
  <si>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</si>
  <si>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</si>
  <si>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</si>
  <si>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</si>
  <si>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</si>
  <si>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</si>
  <si>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</si>
  <si>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</si>
  <si>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</si>
  <si>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</si>
  <si>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</si>
  <si>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</si>
  <si>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</si>
  <si>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</si>
  <si>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</si>
  <si>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</si>
  <si>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</si>
  <si>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</si>
  <si>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</si>
  <si>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</si>
  <si>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</si>
  <si>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</si>
  <si>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</si>
  <si>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</si>
  <si>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</si>
  <si>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</si>
  <si>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</si>
  <si>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</si>
  <si>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</si>
  <si>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</si>
  <si>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</si>
  <si>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</si>
  <si>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</si>
  <si>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</si>
  <si>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</si>
  <si>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</si>
  <si>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</si>
  <si>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</si>
  <si>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</si>
  <si>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</si>
  <si>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</si>
  <si>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</si>
  <si>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</si>
  <si>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</si>
  <si>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</si>
  <si>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</si>
  <si>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</si>
  <si>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</si>
  <si>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</si>
  <si>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</si>
  <si>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</si>
  <si>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</si>
  <si>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</si>
  <si>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</si>
  <si>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</si>
  <si>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</si>
  <si>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</si>
  <si>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</si>
  <si>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</si>
  <si>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</si>
  <si>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</si>
  <si>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</si>
  <si>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</si>
  <si>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</si>
  <si>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</si>
  <si>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</si>
  <si>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</si>
  <si>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</si>
  <si>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</si>
  <si>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</si>
  <si>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</si>
  <si>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</si>
  <si>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</si>
  <si>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</si>
  <si>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</si>
  <si>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</si>
  <si>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</si>
  <si>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</si>
  <si>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</si>
  <si>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</si>
  <si>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</si>
  <si>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</si>
  <si>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</si>
  <si>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</si>
  <si>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</si>
  <si>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</si>
  <si>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</si>
  <si>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</si>
  <si>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</si>
  <si>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</si>
  <si>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</si>
  <si>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</si>
  <si>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</si>
  <si>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</si>
  <si>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</si>
  <si>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</si>
  <si>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</si>
  <si>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</si>
  <si>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</si>
  <si>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</si>
  <si>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</si>
  <si>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</si>
  <si>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</si>
  <si>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</si>
  <si>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</si>
  <si>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</si>
  <si>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</si>
  <si>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</si>
  <si>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</si>
  <si>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</si>
  <si>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</si>
  <si>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</si>
  <si>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</si>
  <si>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</si>
  <si>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</si>
  <si>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</si>
  <si>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</si>
  <si>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</si>
  <si>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</si>
  <si>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</si>
  <si>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</si>
  <si>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</si>
  <si>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</si>
  <si>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</si>
  <si>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</si>
  <si>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</si>
  <si>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</si>
  <si>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</si>
  <si>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</si>
  <si>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</si>
  <si>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</si>
  <si>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</si>
  <si>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</si>
  <si>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</si>
  <si>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</si>
  <si>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</si>
  <si>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</si>
  <si>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</si>
  <si>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</si>
  <si>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</si>
  <si>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</si>
  <si>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</si>
  <si>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</si>
  <si>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</si>
  <si>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</si>
  <si>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</si>
  <si>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</si>
  <si>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</si>
  <si>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</si>
  <si>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</si>
  <si>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</si>
  <si>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</si>
  <si>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</si>
  <si>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</si>
  <si>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</si>
  <si>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</si>
  <si>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</si>
  <si>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</si>
  <si>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</si>
  <si>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</si>
  <si>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</si>
  <si>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</si>
  <si>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</si>
  <si>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</si>
  <si>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</si>
  <si>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</si>
  <si>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</si>
  <si>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</si>
  <si>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</si>
  <si>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</si>
  <si>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</si>
  <si>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</si>
  <si>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</si>
  <si>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</si>
  <si>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</si>
  <si>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</si>
  <si>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</si>
  <si>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</si>
  <si>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</si>
  <si>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</si>
  <si>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</si>
  <si>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</si>
  <si>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</si>
  <si>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</si>
  <si>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</si>
  <si>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</si>
  <si>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</si>
  <si>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</si>
  <si>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</si>
  <si>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</si>
  <si>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</si>
  <si>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</si>
  <si>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</si>
  <si>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</si>
  <si>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</si>
  <si>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</si>
  <si>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</si>
  <si>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</si>
  <si>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</si>
  <si>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</si>
  <si>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</si>
  <si>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</si>
  <si>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</si>
  <si>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</si>
  <si>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</si>
  <si>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</si>
  <si>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</si>
  <si>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</si>
  <si>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</si>
  <si>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</si>
  <si>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</si>
  <si>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</si>
  <si>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</si>
  <si>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</si>
  <si>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</si>
  <si>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</si>
  <si>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</si>
  <si>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</si>
  <si>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</si>
  <si>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</si>
  <si>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</si>
  <si>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</si>
  <si>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</si>
  <si>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</si>
  <si>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</si>
  <si>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</si>
  <si>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</si>
  <si>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</si>
  <si>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</si>
  <si>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</si>
  <si>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</si>
  <si>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</si>
  <si>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</si>
  <si>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</si>
  <si>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</si>
  <si>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</si>
  <si>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</si>
  <si>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</si>
  <si>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</si>
  <si>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</si>
  <si>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</si>
  <si>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</si>
  <si>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</si>
  <si>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</si>
  <si>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</si>
  <si>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</si>
  <si>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</si>
  <si>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</si>
  <si>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</si>
  <si>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</si>
  <si>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</si>
  <si>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</si>
  <si>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</si>
  <si>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</si>
  <si>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</si>
  <si>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</si>
  <si>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</si>
  <si>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</si>
  <si>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</si>
  <si>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</si>
  <si>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</si>
  <si>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</si>
  <si>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</si>
  <si>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</si>
  <si>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</si>
  <si>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</si>
  <si>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</si>
  <si>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</si>
  <si>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</si>
  <si>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</si>
  <si>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</si>
  <si>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</si>
  <si>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</si>
  <si>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</si>
  <si>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</si>
  <si>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</si>
  <si>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</si>
  <si>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</si>
  <si>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</si>
  <si>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</si>
  <si>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</si>
  <si>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</si>
  <si>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</si>
  <si>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</si>
  <si>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</si>
  <si>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</si>
  <si>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</si>
  <si>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</si>
  <si>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</si>
  <si>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</si>
  <si>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</si>
  <si>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</si>
  <si>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</si>
  <si>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</si>
  <si>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</si>
  <si>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</si>
  <si>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</si>
  <si>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</si>
  <si>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</si>
  <si>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</si>
  <si>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</si>
  <si>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</si>
  <si>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</si>
  <si>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</si>
  <si>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</si>
  <si>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</si>
  <si>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</si>
  <si>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</si>
  <si>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</si>
  <si>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</si>
  <si>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</si>
  <si>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</si>
  <si>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</si>
  <si>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</si>
  <si>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</si>
  <si>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</si>
  <si>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</si>
  <si>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</si>
  <si>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</si>
  <si>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</si>
  <si>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</si>
  <si>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</si>
  <si>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</si>
  <si>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</si>
  <si>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</si>
  <si>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</si>
  <si>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</si>
  <si>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</si>
  <si>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</si>
  <si>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</si>
  <si>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</si>
  <si>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</si>
  <si>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</si>
  <si>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</si>
  <si>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</si>
  <si>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</si>
  <si>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</si>
  <si>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</si>
  <si>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</si>
  <si>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</si>
  <si>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</si>
  <si>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</si>
  <si>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</si>
  <si>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</si>
  <si>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</si>
  <si>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</si>
  <si>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</si>
  <si>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</si>
  <si>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</si>
  <si>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</si>
  <si>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</si>
  <si>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</si>
  <si>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</si>
  <si>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</si>
  <si>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</si>
  <si>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</si>
  <si>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</si>
  <si>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</si>
  <si>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</si>
  <si>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</si>
  <si>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</si>
  <si>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</si>
  <si>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</si>
  <si>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</si>
  <si>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</si>
  <si>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</si>
  <si>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</si>
  <si>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</si>
  <si>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</si>
  <si>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</si>
  <si>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</si>
  <si>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</si>
  <si>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</si>
  <si>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</si>
  <si>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</si>
  <si>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</si>
  <si>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</si>
  <si>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</si>
  <si>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</si>
  <si>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</si>
  <si>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</si>
  <si>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</si>
  <si>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</si>
  <si>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</si>
  <si>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</si>
  <si>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</si>
  <si>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</si>
  <si>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</si>
  <si>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</si>
  <si>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</si>
  <si>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</si>
  <si>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</si>
  <si>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</si>
  <si>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</si>
  <si>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</si>
  <si>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</si>
  <si>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</si>
  <si>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</si>
  <si>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</si>
  <si>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</si>
  <si>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</si>
  <si>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</si>
  <si>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</si>
  <si>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</si>
  <si>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</si>
  <si>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</si>
  <si>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</si>
  <si>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</si>
  <si>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</si>
  <si>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</si>
  <si>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</si>
  <si>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</si>
  <si>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</si>
  <si>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</si>
  <si>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</si>
  <si>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</si>
  <si>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</si>
  <si>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</si>
  <si>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</si>
  <si>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</si>
  <si>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</si>
  <si>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</si>
  <si>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</si>
  <si>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</si>
  <si>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</si>
  <si>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</si>
  <si>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</si>
  <si>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</si>
  <si>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</si>
  <si>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</si>
  <si>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</si>
  <si>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</si>
  <si>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</si>
  <si>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</si>
  <si>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</si>
  <si>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</si>
  <si>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</si>
  <si>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</si>
  <si>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</si>
  <si>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</si>
  <si>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</si>
  <si>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</si>
  <si>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</si>
  <si>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</si>
  <si>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</si>
  <si>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</si>
  <si>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</si>
  <si>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</si>
  <si>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</si>
  <si>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</si>
  <si>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</si>
  <si>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</si>
  <si>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</si>
  <si>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</si>
  <si>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</si>
  <si>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</si>
  <si>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</si>
  <si>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</si>
  <si>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</si>
  <si>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</si>
  <si>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</si>
  <si>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</si>
  <si>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</si>
  <si>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</si>
  <si>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</si>
  <si>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</si>
  <si>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</si>
  <si>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</si>
  <si>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</si>
  <si>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</si>
  <si>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</si>
  <si>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</si>
  <si>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</si>
  <si>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</si>
  <si>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</si>
  <si>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</si>
  <si>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</si>
  <si>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</si>
  <si>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</si>
  <si>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</si>
  <si>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</si>
  <si>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</si>
  <si>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</si>
  <si>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</si>
  <si>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</si>
  <si>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</si>
  <si>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</si>
  <si>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</si>
  <si>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</si>
  <si>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</si>
  <si>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</si>
  <si>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</si>
  <si>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</si>
  <si>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</si>
  <si>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</si>
  <si>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</si>
  <si>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</si>
  <si>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</si>
  <si>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</si>
  <si>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</si>
  <si>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</si>
  <si>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</si>
  <si>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</si>
  <si>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</si>
  <si>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</si>
  <si>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</si>
  <si>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</si>
  <si>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</si>
  <si>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</si>
  <si>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</si>
  <si>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</si>
  <si>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</si>
  <si>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</si>
  <si>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</si>
  <si>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</si>
  <si>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</si>
  <si>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</si>
  <si>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</si>
  <si>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</si>
  <si>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</si>
  <si>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</si>
  <si>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</si>
  <si>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</si>
  <si>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</si>
  <si>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</si>
  <si>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</si>
  <si>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</si>
  <si>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</si>
  <si>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</si>
  <si>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</si>
  <si>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</si>
  <si>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</si>
  <si>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</si>
  <si>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</si>
  <si>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</si>
  <si>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</si>
  <si>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</si>
  <si>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</si>
  <si>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</si>
  <si>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</si>
  <si>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</si>
  <si>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</si>
  <si>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</si>
  <si>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</si>
  <si>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</si>
  <si>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</si>
  <si>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</si>
  <si>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</si>
  <si>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</si>
  <si>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</si>
  <si>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</si>
  <si>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</si>
  <si>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</si>
  <si>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</si>
  <si>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</si>
  <si>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</si>
  <si>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</si>
  <si>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</si>
  <si>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</si>
  <si>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</si>
  <si>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</si>
  <si>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</si>
  <si>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</si>
  <si>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</si>
  <si>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</si>
  <si>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</si>
  <si>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</si>
  <si>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</si>
  <si>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</si>
  <si>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</si>
  <si>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</si>
  <si>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</si>
  <si>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</si>
  <si>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</si>
  <si>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</si>
  <si>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</si>
  <si>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</si>
  <si>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</si>
  <si>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</si>
  <si>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</si>
  <si>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</si>
  <si>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</si>
  <si>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</si>
  <si>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</si>
  <si>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</si>
  <si>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</si>
  <si>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</si>
  <si>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</si>
  <si>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</si>
  <si>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</si>
  <si>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</si>
  <si>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</si>
  <si>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</si>
  <si>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</si>
  <si>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</si>
  <si>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</si>
  <si>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</si>
  <si>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</si>
  <si>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</si>
  <si>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</si>
  <si>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</si>
  <si>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</si>
  <si>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</si>
  <si>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</si>
  <si>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</si>
  <si>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</si>
  <si>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</si>
  <si>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</si>
  <si>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</si>
  <si>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</si>
  <si>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</si>
  <si>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</si>
  <si>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</si>
  <si>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</si>
  <si>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</si>
  <si>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</si>
  <si>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</si>
  <si>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</si>
  <si>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</si>
  <si>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</si>
  <si>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</si>
  <si>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</si>
  <si>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</si>
  <si>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</si>
  <si>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</si>
  <si>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</si>
  <si>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</si>
  <si>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</si>
  <si>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</si>
  <si>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</si>
  <si>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</si>
  <si>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</si>
  <si>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</si>
  <si>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</si>
  <si>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</si>
  <si>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</si>
  <si>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</si>
  <si>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</si>
  <si>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</si>
  <si>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</si>
  <si>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</si>
  <si>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</si>
  <si>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</si>
  <si>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</si>
  <si>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</si>
  <si>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</si>
  <si>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</si>
  <si>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</si>
  <si>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</si>
  <si>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</si>
  <si>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</si>
  <si>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</si>
  <si>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</si>
  <si>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</si>
  <si>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</si>
  <si>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</si>
  <si>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</si>
  <si>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</si>
  <si>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</si>
  <si>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</si>
  <si>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</si>
  <si>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</si>
  <si>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</si>
  <si>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</si>
  <si>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</si>
  <si>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</si>
  <si>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</si>
  <si>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</si>
  <si>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</si>
  <si>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</si>
  <si>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</si>
  <si>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</si>
  <si>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</si>
  <si>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</si>
  <si>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</si>
  <si>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</si>
  <si>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</si>
  <si>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</si>
  <si>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</si>
  <si>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</si>
  <si>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</si>
  <si>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</si>
  <si>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</si>
  <si>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</si>
  <si>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</si>
  <si>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</si>
  <si>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</si>
  <si>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</si>
  <si>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</si>
  <si>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</si>
  <si>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</si>
  <si>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</si>
  <si>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</si>
  <si>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</si>
  <si>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</si>
  <si>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</si>
  <si>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</si>
  <si>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</si>
  <si>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</si>
  <si>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</si>
  <si>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</si>
  <si>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</si>
  <si>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</si>
  <si>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</si>
  <si>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</si>
  <si>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</si>
  <si>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</si>
  <si>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</si>
  <si>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</si>
  <si>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</si>
  <si>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</si>
  <si>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</si>
  <si>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</si>
  <si>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</si>
  <si>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</si>
  <si>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</si>
  <si>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</si>
  <si>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</si>
  <si>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</si>
  <si>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</si>
  <si>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</si>
  <si>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</si>
  <si>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</si>
  <si>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</si>
  <si>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</si>
  <si>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</si>
  <si>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</si>
  <si>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</si>
  <si>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</si>
  <si>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</si>
  <si>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</si>
  <si>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</si>
  <si>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</si>
  <si>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</si>
  <si>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</si>
  <si>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</si>
  <si>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</si>
  <si>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</si>
  <si>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</si>
  <si>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</si>
  <si>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</si>
  <si>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</si>
  <si>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</si>
  <si>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</si>
  <si>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</si>
  <si>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</si>
  <si>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</si>
  <si>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</si>
  <si>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</si>
  <si>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</si>
  <si>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</si>
  <si>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</si>
  <si>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</si>
  <si>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</si>
  <si>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</si>
  <si>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</si>
  <si>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</si>
  <si>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</si>
  <si>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</si>
  <si>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</si>
  <si>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</si>
  <si>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</si>
  <si>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</si>
  <si>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</si>
  <si>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</si>
  <si>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</si>
  <si>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</si>
  <si>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</si>
  <si>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</si>
  <si>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</si>
  <si>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</si>
  <si>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</si>
  <si>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</si>
  <si>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</si>
  <si>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</si>
  <si>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</si>
  <si>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</si>
  <si>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</si>
  <si>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</si>
  <si>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</si>
  <si>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</si>
  <si>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</si>
  <si>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</si>
  <si>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</si>
  <si>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</si>
  <si>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</si>
  <si>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</si>
  <si>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</si>
  <si>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</si>
  <si>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</si>
  <si>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</si>
  <si>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</si>
  <si>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</si>
  <si>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</si>
  <si>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</si>
  <si>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</si>
  <si>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</si>
  <si>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</si>
  <si>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</si>
  <si>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</si>
  <si>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</si>
  <si>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</si>
  <si>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</si>
  <si>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</si>
  <si>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</si>
  <si>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</si>
  <si>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</si>
  <si>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</si>
  <si>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</si>
  <si>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</si>
  <si>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</si>
  <si>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</si>
  <si>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</si>
  <si>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</si>
  <si>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</si>
  <si>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</si>
  <si>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</si>
  <si>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</si>
  <si>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</si>
  <si>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</si>
  <si>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</si>
  <si>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</si>
  <si>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</si>
  <si>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</si>
  <si>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</si>
  <si>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</si>
  <si>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</si>
  <si>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</si>
  <si>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</si>
  <si>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</si>
  <si>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</si>
  <si>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</si>
  <si>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</si>
  <si>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</si>
  <si>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</si>
  <si>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</si>
  <si>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</si>
  <si>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</si>
  <si>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</si>
  <si>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</si>
  <si>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</si>
  <si>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</si>
  <si>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</si>
  <si>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</si>
  <si>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</si>
  <si>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</si>
  <si>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</si>
  <si>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</si>
  <si>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</si>
  <si>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</si>
  <si>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</si>
  <si>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</si>
  <si>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</si>
  <si>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</si>
  <si>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</si>
  <si>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</si>
  <si>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</si>
  <si>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</si>
  <si>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</si>
  <si>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</si>
  <si>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</si>
  <si>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</si>
  <si>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</si>
  <si>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</si>
  <si>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</si>
  <si>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</si>
  <si>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</si>
  <si>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</si>
  <si>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</si>
  <si>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</si>
  <si>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</si>
  <si>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</si>
  <si>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</si>
  <si>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</si>
  <si>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</si>
  <si>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</si>
  <si>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</si>
  <si>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</si>
  <si>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</si>
  <si>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</si>
  <si>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</si>
  <si>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</si>
  <si>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</si>
  <si>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</si>
  <si>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</si>
  <si>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</si>
  <si>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</si>
  <si>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</si>
  <si>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</si>
  <si>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</si>
  <si>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</si>
  <si>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</si>
  <si>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</si>
  <si>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</si>
  <si>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</si>
  <si>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</si>
  <si>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</si>
  <si>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</si>
  <si>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</si>
  <si>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</si>
  <si>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</si>
  <si>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</si>
  <si>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</si>
  <si>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</si>
  <si>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</si>
  <si>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</si>
  <si>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</si>
  <si>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</si>
  <si>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</si>
  <si>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</si>
  <si>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</si>
  <si>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</si>
  <si>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</si>
  <si>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</si>
  <si>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</si>
  <si>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</si>
  <si>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</si>
  <si>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</si>
  <si>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</si>
  <si>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</si>
  <si>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</si>
  <si>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</si>
  <si>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</si>
  <si>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</si>
  <si>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</si>
  <si>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</si>
  <si>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</si>
  <si>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</si>
  <si>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</si>
  <si>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</si>
  <si>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</si>
  <si>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</si>
  <si>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</si>
  <si>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</si>
  <si>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</si>
  <si>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</si>
  <si>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</si>
  <si>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</si>
  <si>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</si>
  <si>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</si>
  <si>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</si>
  <si>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</si>
  <si>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</si>
  <si>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</si>
  <si>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</si>
  <si>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</si>
  <si>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</si>
  <si>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</si>
  <si>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</si>
  <si>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</si>
  <si>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</si>
  <si>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</si>
  <si>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</si>
  <si>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</si>
  <si>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</si>
  <si>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</si>
  <si>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</si>
  <si>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</si>
  <si>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</si>
  <si>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</si>
  <si>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</si>
  <si>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</si>
  <si>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</si>
  <si>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</si>
  <si>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</si>
  <si>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</si>
  <si>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</si>
  <si>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</si>
  <si>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</si>
  <si>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</si>
  <si>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</si>
  <si>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</si>
  <si>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</si>
  <si>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</si>
  <si>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</si>
  <si>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</si>
  <si>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</si>
  <si>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</si>
  <si>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</si>
  <si>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</si>
  <si>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</si>
  <si>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</si>
  <si>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</si>
  <si>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</si>
  <si>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</si>
  <si>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</si>
  <si>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</si>
  <si>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</si>
  <si>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</si>
  <si>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</si>
  <si>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</si>
  <si>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</si>
  <si>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</si>
  <si>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</si>
  <si>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</si>
  <si>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</si>
  <si>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</si>
  <si>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</si>
  <si>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</si>
  <si>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</si>
  <si>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</si>
  <si>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</si>
  <si>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</si>
  <si>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</si>
  <si>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</si>
  <si>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</si>
  <si>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</si>
  <si>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</si>
  <si>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</si>
  <si>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</si>
  <si>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</si>
  <si>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</si>
  <si>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</si>
  <si>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</si>
  <si>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</si>
  <si>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</si>
  <si>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</si>
  <si>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</si>
  <si>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</si>
  <si>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</si>
  <si>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</si>
  <si>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</si>
  <si>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</si>
  <si>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</si>
  <si>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</si>
  <si>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</si>
  <si>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</si>
  <si>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</si>
  <si>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</si>
  <si>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</si>
  <si>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</si>
  <si>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</si>
  <si>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</si>
  <si>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</si>
  <si>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</si>
  <si>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</si>
  <si>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</si>
  <si>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</si>
  <si>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</si>
  <si>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</si>
  <si>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</si>
  <si>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</si>
  <si>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</si>
  <si>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</si>
  <si>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</si>
  <si>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</si>
  <si>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</si>
  <si>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</si>
  <si>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</si>
  <si>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</si>
  <si>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</si>
  <si>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</si>
  <si>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</si>
  <si>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</si>
  <si>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</si>
  <si>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</si>
  <si>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</si>
  <si>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</si>
  <si>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</si>
  <si>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</si>
  <si>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</si>
  <si>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</si>
  <si>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</si>
  <si>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</si>
  <si>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</si>
  <si>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</si>
  <si>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</si>
  <si>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</si>
  <si>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</si>
  <si>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</si>
  <si>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</si>
  <si>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</si>
  <si>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</si>
  <si>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</si>
  <si>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</si>
  <si>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</si>
  <si>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</si>
  <si>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</si>
  <si>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</si>
  <si>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</si>
  <si>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</si>
  <si>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</si>
  <si>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</si>
  <si>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</si>
  <si>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</si>
  <si>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</si>
  <si>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</si>
  <si>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</si>
  <si>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</si>
  <si>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</si>
  <si>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</si>
  <si>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</si>
  <si>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</si>
  <si>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</si>
  <si>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</si>
  <si>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</si>
  <si>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</si>
  <si>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</si>
  <si>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</si>
  <si>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</si>
  <si>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</si>
  <si>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</si>
  <si>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</si>
  <si>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</si>
  <si>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</si>
  <si>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</si>
  <si>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</si>
  <si>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</si>
  <si>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</si>
  <si>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</si>
  <si>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</si>
  <si>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</si>
  <si>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</si>
  <si>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</si>
  <si>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</si>
  <si>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</si>
  <si>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</si>
  <si>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</si>
  <si>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</si>
  <si>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</si>
  <si>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</si>
  <si>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</si>
  <si>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</si>
  <si>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</si>
  <si>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</si>
  <si>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</si>
  <si>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</si>
  <si>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</si>
  <si>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</si>
  <si>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</si>
  <si>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</si>
  <si>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</si>
  <si>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</si>
  <si>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</si>
  <si>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</si>
  <si>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</si>
  <si>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</si>
  <si>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</si>
  <si>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</si>
  <si>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</si>
  <si>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</si>
  <si>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</si>
  <si>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</si>
  <si>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</si>
  <si>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</si>
  <si>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</si>
  <si>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</si>
  <si>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</si>
  <si>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</si>
  <si>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</si>
  <si>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</si>
  <si>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</si>
  <si>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</si>
  <si>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</si>
  <si>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</si>
  <si>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</si>
  <si>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</si>
  <si>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</si>
  <si>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</si>
  <si>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</si>
  <si>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</si>
  <si>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</si>
  <si>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</si>
  <si>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</si>
  <si>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</si>
  <si>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</si>
  <si>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</si>
  <si>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</si>
  <si>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</si>
  <si>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</si>
  <si>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</si>
  <si>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</si>
  <si>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</si>
  <si>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</si>
  <si>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</si>
  <si>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</si>
  <si>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</si>
  <si>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</si>
  <si>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</si>
  <si>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</si>
  <si>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</si>
  <si>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</si>
  <si>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</si>
  <si>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</si>
  <si>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</si>
  <si>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</si>
  <si>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</si>
  <si>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</si>
  <si>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</si>
  <si>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</si>
  <si>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</si>
  <si>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</si>
  <si>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</si>
  <si>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</si>
  <si>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</si>
  <si>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</si>
  <si>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</si>
  <si>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</si>
  <si>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</si>
  <si>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</si>
  <si>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</si>
  <si>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</si>
  <si>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</si>
  <si>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</si>
  <si>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</si>
  <si>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</si>
  <si>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</si>
  <si>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</si>
  <si>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</si>
  <si>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</si>
  <si>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</si>
  <si>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</si>
  <si>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</si>
  <si>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</si>
  <si>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</si>
  <si>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</si>
  <si>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</si>
  <si>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</si>
  <si>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</si>
  <si>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</si>
  <si>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</si>
  <si>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</si>
  <si>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</si>
  <si>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</si>
  <si>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</si>
  <si>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</si>
  <si>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</si>
  <si>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</si>
  <si>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</si>
  <si>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</si>
  <si>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</si>
  <si>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</si>
  <si>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</si>
  <si>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</si>
  <si>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</si>
  <si>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</si>
  <si>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</si>
  <si>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</si>
  <si>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</si>
  <si>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</si>
  <si>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</si>
  <si>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</si>
  <si>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</si>
  <si>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</si>
  <si>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</si>
  <si>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</si>
  <si>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</si>
  <si>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</si>
  <si>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</si>
  <si>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</si>
  <si>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</si>
  <si>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</si>
  <si>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</si>
  <si>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</si>
  <si>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</si>
  <si>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</si>
  <si>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</si>
  <si>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</si>
  <si>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</si>
  <si>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</si>
  <si>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</si>
  <si>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</si>
  <si>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</si>
  <si>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</si>
  <si>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</si>
  <si>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</si>
  <si>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</si>
  <si>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</si>
  <si>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</si>
  <si>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</si>
  <si>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</si>
  <si>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</si>
  <si>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</si>
  <si>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</si>
  <si>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</si>
  <si>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</si>
  <si>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</si>
  <si>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</si>
  <si>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</si>
  <si>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</si>
  <si>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</si>
  <si>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</si>
  <si>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</si>
  <si>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</si>
  <si>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</si>
  <si>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</si>
  <si>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</si>
  <si>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</si>
  <si>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</si>
  <si>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</si>
  <si>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</si>
  <si>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</si>
  <si>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</si>
  <si>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</si>
  <si>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</si>
  <si>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</si>
  <si>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</si>
  <si>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</si>
  <si>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</si>
  <si>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</si>
  <si>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</si>
  <si>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</si>
  <si>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</si>
  <si>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</si>
  <si>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</si>
  <si>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</si>
  <si>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</si>
  <si>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</si>
  <si>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</si>
  <si>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</si>
  <si>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</si>
  <si>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</si>
  <si>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</si>
  <si>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</si>
  <si>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</si>
  <si>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</si>
  <si>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</si>
  <si>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</si>
  <si>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</si>
  <si>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</si>
  <si>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</si>
  <si>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</si>
  <si>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</si>
  <si>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</si>
  <si>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</si>
  <si>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</si>
  <si>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</si>
  <si>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</si>
  <si>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</si>
  <si>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</si>
  <si>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</si>
  <si>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</si>
  <si>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</si>
  <si>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</si>
  <si>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</si>
  <si>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</si>
  <si>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</si>
  <si>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</si>
  <si>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</si>
  <si>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</si>
  <si>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</si>
  <si>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</si>
  <si>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</si>
  <si>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</si>
  <si>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</si>
  <si>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</si>
  <si>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</si>
  <si>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</si>
  <si>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</si>
  <si>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</si>
  <si>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</si>
  <si>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</si>
  <si>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</si>
  <si>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</si>
  <si>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</si>
  <si>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</si>
  <si>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</si>
  <si>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</si>
  <si>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</si>
  <si>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</si>
  <si>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</si>
  <si>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</si>
  <si>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</si>
  <si>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</si>
  <si>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</si>
  <si>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</si>
  <si>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</si>
  <si>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</si>
  <si>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</si>
  <si>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</si>
  <si>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</si>
  <si>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</si>
  <si>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</si>
  <si>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</si>
  <si>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</si>
  <si>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</si>
  <si>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</si>
  <si>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</si>
  <si>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</si>
  <si>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</si>
  <si>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</si>
  <si>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</si>
  <si>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</si>
  <si>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</si>
  <si>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</si>
  <si>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</si>
  <si>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</si>
  <si>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</si>
  <si>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</si>
  <si>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</si>
  <si>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</si>
  <si>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</si>
  <si>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</si>
  <si>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</si>
  <si>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</si>
  <si>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</si>
  <si>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</si>
  <si>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</si>
  <si>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</si>
  <si>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</si>
  <si>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</si>
  <si>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</si>
  <si>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</si>
  <si>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</si>
  <si>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</si>
  <si>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</si>
  <si>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</si>
  <si>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</si>
  <si>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</si>
  <si>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</si>
  <si>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</si>
  <si>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</si>
  <si>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</si>
  <si>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</si>
  <si>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</si>
  <si>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</si>
  <si>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</si>
  <si>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</si>
  <si>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</si>
  <si>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</si>
  <si>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</si>
  <si>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</si>
  <si>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</si>
  <si>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</si>
  <si>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</si>
  <si>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</si>
  <si>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</si>
  <si>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</si>
  <si>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</si>
  <si>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</si>
  <si>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</si>
  <si>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</si>
  <si>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</si>
  <si>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</si>
  <si>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</si>
  <si>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</si>
  <si>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</si>
  <si>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</si>
  <si>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</si>
  <si>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</si>
  <si>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</si>
  <si>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</si>
  <si>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</si>
  <si>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</si>
  <si>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</si>
  <si>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</si>
  <si>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</si>
  <si>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</si>
  <si>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</si>
  <si>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</si>
  <si>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</si>
  <si>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</si>
  <si>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</si>
  <si>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</si>
  <si>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</si>
  <si>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</si>
  <si>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</si>
  <si>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</si>
  <si>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</si>
  <si>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</si>
  <si>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</si>
  <si>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</si>
  <si>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</si>
  <si>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</si>
  <si>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</si>
  <si>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</si>
  <si>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</si>
  <si>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</si>
  <si>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</si>
  <si>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</si>
  <si>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</si>
  <si>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</si>
  <si>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</si>
  <si>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</si>
  <si>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</si>
  <si>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</si>
  <si>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</si>
  <si>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</si>
  <si>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</si>
  <si>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</si>
  <si>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</si>
  <si>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</si>
  <si>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</si>
  <si>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</si>
  <si>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</si>
  <si>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</si>
  <si>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</si>
  <si>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</si>
  <si>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</si>
  <si>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</si>
  <si>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</si>
  <si>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</si>
  <si>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</si>
  <si>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</si>
  <si>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</si>
  <si>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</si>
  <si>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</si>
  <si>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</si>
  <si>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</si>
  <si>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</si>
  <si>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</si>
  <si>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</si>
  <si>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</si>
  <si>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</si>
  <si>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</si>
  <si>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</si>
  <si>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</si>
  <si>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</si>
  <si>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</si>
  <si>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</si>
  <si>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</si>
  <si>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</si>
  <si>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</si>
  <si>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</si>
  <si>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</si>
  <si>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</si>
  <si>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</si>
  <si>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</si>
  <si>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</si>
  <si>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</si>
  <si>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</si>
  <si>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</si>
  <si>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</si>
  <si>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</si>
  <si>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</si>
  <si>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</si>
  <si>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</si>
  <si>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</si>
  <si>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</si>
  <si>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</si>
  <si>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</si>
  <si>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</si>
  <si>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</si>
  <si>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</si>
  <si>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</si>
  <si>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</si>
  <si>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</si>
  <si>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</si>
  <si>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</si>
  <si>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</si>
  <si>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</si>
  <si>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</si>
  <si>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</si>
  <si>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</si>
  <si>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</si>
  <si>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</si>
  <si>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</si>
  <si>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</si>
  <si>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</si>
  <si>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</si>
  <si>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</si>
  <si>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</si>
  <si>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</si>
  <si>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</si>
  <si>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</si>
  <si>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</si>
  <si>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</si>
  <si>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</si>
  <si>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</si>
  <si>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</si>
  <si>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</si>
  <si>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</si>
  <si>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</si>
  <si>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</si>
  <si>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</si>
  <si>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</si>
  <si>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</si>
  <si>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</si>
  <si>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</si>
  <si>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</si>
  <si>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</si>
  <si>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</si>
  <si>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</si>
  <si>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</si>
  <si>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</si>
  <si>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</si>
  <si>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</si>
  <si>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</si>
  <si>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</si>
  <si>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</si>
  <si>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</si>
  <si>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</si>
  <si>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</si>
  <si>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</si>
  <si>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</si>
  <si>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</si>
  <si>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</si>
  <si>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</si>
  <si>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</si>
  <si>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</si>
  <si>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</si>
  <si>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</si>
  <si>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</si>
  <si>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</si>
  <si>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</si>
  <si>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</si>
  <si>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</si>
  <si>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</si>
  <si>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</si>
  <si>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</si>
  <si>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</si>
  <si>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</si>
  <si>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</si>
  <si>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</si>
  <si>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</si>
  <si>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</si>
  <si>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</si>
  <si>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</si>
  <si>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</si>
  <si>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</si>
  <si>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</si>
  <si>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</si>
  <si>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</si>
  <si>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</si>
  <si>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</si>
  <si>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</si>
  <si>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</si>
  <si>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</si>
  <si>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</si>
  <si>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</si>
  <si>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</si>
  <si>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</si>
  <si>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</si>
  <si>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</si>
  <si>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</si>
  <si>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</si>
  <si>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</si>
  <si>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</si>
  <si>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</si>
  <si>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</si>
  <si>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</si>
  <si>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</si>
  <si>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</si>
  <si>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</si>
  <si>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</si>
  <si>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</si>
  <si>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</si>
  <si>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</si>
  <si>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</si>
  <si>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</si>
  <si>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</si>
  <si>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</si>
  <si>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</si>
  <si>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</si>
  <si>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</si>
  <si>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</si>
  <si>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</si>
  <si>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</si>
  <si>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</si>
  <si>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</si>
  <si>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</si>
  <si>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</si>
  <si>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</si>
  <si>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</si>
  <si>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</si>
  <si>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</si>
  <si>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</si>
  <si>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</si>
  <si>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</si>
  <si>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</si>
  <si>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</si>
  <si>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</si>
  <si>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</si>
  <si>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</si>
  <si>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</si>
  <si>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</si>
  <si>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</si>
  <si>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</si>
  <si>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</si>
  <si>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</si>
  <si>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</si>
  <si>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</si>
  <si>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</si>
  <si>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</si>
  <si>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</si>
  <si>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</si>
  <si>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</si>
  <si>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</si>
  <si>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</si>
  <si>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</si>
  <si>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</si>
  <si>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</si>
  <si>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</si>
  <si>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</si>
  <si>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</si>
  <si>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</si>
  <si>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</si>
  <si>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</si>
  <si>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</si>
  <si>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</si>
  <si>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</si>
  <si>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</si>
  <si>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</si>
  <si>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</si>
  <si>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</si>
  <si>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</si>
  <si>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</si>
  <si>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</si>
  <si>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</si>
  <si>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</si>
  <si>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</si>
  <si>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</si>
  <si>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</si>
  <si>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</si>
  <si>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</si>
  <si>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</si>
  <si>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</si>
  <si>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</si>
  <si>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</si>
  <si>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</si>
  <si>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</si>
  <si>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</si>
  <si>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</si>
  <si>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</si>
  <si>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</si>
  <si>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</si>
  <si>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</si>
  <si>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</si>
  <si>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</si>
  <si>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</si>
  <si>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</si>
  <si>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</si>
  <si>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</si>
  <si>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</si>
  <si>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</si>
  <si>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</si>
  <si>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</si>
  <si>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</si>
  <si>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</si>
  <si>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</si>
  <si>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</si>
  <si>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</si>
  <si>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</si>
  <si>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</si>
  <si>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</si>
  <si>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</si>
  <si>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</si>
  <si>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</si>
  <si>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</si>
  <si>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</si>
  <si>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</si>
  <si>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</si>
  <si>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</si>
  <si>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</si>
  <si>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</si>
  <si>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</si>
  <si>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</si>
  <si>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</si>
  <si>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</si>
  <si>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</si>
  <si>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</si>
  <si>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</si>
  <si>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</si>
  <si>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</si>
  <si>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</si>
  <si>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</si>
  <si>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</si>
  <si>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</si>
  <si>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</si>
  <si>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</si>
  <si>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</si>
  <si>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</si>
  <si>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</si>
  <si>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</si>
  <si>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</si>
  <si>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</si>
  <si>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</si>
  <si>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</si>
  <si>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</si>
  <si>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</si>
  <si>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</si>
  <si>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</si>
  <si>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</si>
  <si>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</si>
  <si>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</si>
  <si>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</si>
  <si>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</si>
  <si>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</si>
  <si>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</si>
  <si>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</si>
  <si>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</si>
  <si>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</si>
  <si>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</si>
  <si>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</si>
  <si>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</si>
  <si>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</si>
  <si>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</si>
  <si>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</si>
  <si>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</si>
  <si>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</si>
  <si>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</si>
  <si>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</si>
  <si>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</si>
  <si>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</si>
  <si>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</si>
  <si>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</si>
  <si>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</si>
  <si>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</si>
  <si>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</si>
  <si>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</si>
  <si>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</si>
  <si>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</si>
  <si>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</si>
  <si>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</si>
  <si>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</si>
  <si>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</si>
  <si>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</si>
  <si>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</si>
  <si>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</si>
  <si>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</si>
  <si>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</si>
  <si>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</si>
  <si>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</si>
  <si>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</si>
  <si>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</si>
  <si>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</si>
  <si>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</si>
  <si>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</si>
  <si>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</si>
  <si>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</si>
  <si>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</si>
  <si>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</si>
  <si>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</si>
  <si>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</si>
  <si>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</si>
  <si>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</si>
  <si>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</si>
  <si>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</si>
  <si>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</si>
  <si>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</si>
  <si>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</si>
  <si>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</si>
  <si>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</si>
  <si>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</si>
  <si>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</si>
  <si>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</si>
  <si>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</si>
  <si>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</si>
  <si>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</si>
  <si>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</si>
  <si>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</si>
  <si>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</si>
  <si>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</si>
  <si>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</si>
  <si>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</si>
  <si>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</si>
  <si>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</si>
  <si>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</si>
  <si>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</si>
  <si>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</si>
  <si>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</si>
  <si>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</si>
  <si>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</si>
  <si>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</si>
  <si>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</si>
  <si>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</si>
  <si>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</si>
  <si>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</si>
  <si>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</si>
  <si>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</si>
  <si>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</si>
  <si>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</si>
  <si>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</si>
  <si>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</si>
  <si>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</si>
  <si>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</si>
  <si>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</si>
  <si>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</si>
  <si>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</si>
  <si>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</si>
  <si>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</si>
  <si>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</si>
  <si>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</si>
  <si>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</si>
  <si>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</si>
  <si>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</si>
  <si>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</si>
  <si>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</si>
  <si>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</si>
  <si>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</si>
  <si>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</si>
  <si>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</si>
  <si>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</si>
  <si>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</si>
  <si>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</si>
  <si>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</si>
  <si>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</si>
  <si>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</si>
  <si>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</si>
  <si>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</si>
  <si>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</si>
  <si>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</si>
  <si>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</si>
  <si>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</si>
  <si>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</si>
  <si>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</si>
  <si>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</si>
  <si>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</si>
  <si>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</si>
  <si>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</si>
  <si>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</si>
  <si>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</si>
  <si>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</si>
  <si>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</si>
  <si>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</si>
  <si>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</si>
  <si>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</si>
  <si>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</si>
  <si>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</si>
  <si>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</si>
  <si>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</si>
  <si>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</si>
  <si>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</si>
  <si>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</si>
  <si>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</si>
  <si>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</si>
  <si>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</si>
  <si>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</si>
  <si>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</si>
  <si>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</si>
  <si>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</si>
  <si>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</si>
  <si>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</si>
  <si>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</si>
  <si>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</si>
  <si>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</si>
  <si>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</si>
  <si>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</si>
  <si>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</si>
  <si>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</si>
  <si>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</si>
  <si>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</si>
  <si>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</si>
  <si>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</si>
  <si>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</si>
  <si>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</si>
  <si>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</si>
  <si>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</si>
  <si>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</si>
  <si>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</si>
  <si>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</si>
  <si>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</si>
  <si>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</si>
  <si>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</si>
  <si>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</si>
  <si>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</si>
  <si>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</si>
  <si>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</si>
  <si>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</si>
  <si>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</si>
  <si>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</si>
  <si>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</si>
  <si>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</si>
  <si>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</si>
  <si>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</si>
  <si>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</si>
  <si>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</si>
  <si>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</si>
  <si>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</si>
  <si>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</si>
  <si>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</si>
  <si>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</si>
  <si>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</si>
  <si>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</si>
  <si>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</si>
  <si>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</si>
  <si>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</si>
  <si>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</si>
  <si>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</si>
  <si>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</si>
  <si>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</si>
  <si>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</si>
  <si>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</si>
  <si>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</si>
  <si>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</si>
  <si>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</si>
  <si>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</si>
  <si>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</si>
  <si>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</si>
  <si>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</si>
  <si>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</si>
  <si>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</si>
  <si>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</si>
  <si>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</si>
  <si>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</si>
  <si>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</si>
  <si>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</si>
  <si>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</si>
  <si>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</si>
  <si>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</si>
  <si>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</si>
  <si>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</si>
  <si>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</si>
  <si>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</si>
  <si>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</si>
  <si>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</si>
  <si>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</si>
  <si>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</si>
  <si>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</si>
  <si>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</si>
  <si>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</si>
  <si>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</si>
  <si>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</si>
  <si>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</si>
  <si>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</si>
  <si>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</si>
  <si>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</si>
  <si>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</si>
  <si>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</si>
  <si>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</si>
  <si>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</si>
  <si>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</si>
  <si>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</si>
  <si>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</si>
  <si>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</si>
  <si>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</si>
  <si>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</si>
  <si>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</si>
  <si>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</si>
  <si>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</si>
  <si>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</si>
  <si>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</si>
  <si>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</si>
  <si>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</si>
  <si>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</si>
  <si>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</si>
  <si>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</si>
  <si>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</si>
  <si>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</si>
  <si>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</si>
  <si>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</si>
  <si>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</si>
  <si>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</si>
  <si>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</si>
  <si>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</si>
  <si>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</si>
  <si>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</si>
  <si>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</si>
  <si>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</si>
  <si>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</si>
  <si>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</si>
  <si>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</si>
  <si>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</si>
  <si>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</si>
  <si>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</si>
  <si>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</si>
  <si>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</si>
  <si>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</si>
  <si>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</si>
  <si>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</si>
  <si>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</si>
  <si>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</si>
  <si>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</si>
  <si>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</si>
  <si>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</si>
  <si>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</si>
  <si>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</si>
  <si>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</si>
  <si>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</si>
  <si>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</si>
  <si>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</si>
  <si>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</si>
  <si>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</si>
  <si>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</si>
  <si>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</si>
  <si>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</si>
  <si>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</si>
  <si>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</si>
  <si>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</si>
  <si>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</si>
  <si>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</si>
  <si>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</si>
  <si>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</si>
  <si>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</si>
  <si>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</si>
  <si>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</si>
  <si>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</si>
  <si>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</si>
  <si>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</si>
  <si>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</si>
  <si>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</si>
  <si>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</si>
  <si>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</si>
  <si>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</si>
  <si>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</si>
  <si>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</si>
  <si>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</si>
  <si>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</si>
  <si>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</si>
  <si>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</si>
  <si>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</si>
  <si>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</si>
  <si>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</si>
  <si>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</si>
  <si>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</si>
  <si>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</si>
  <si>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</si>
  <si>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</si>
  <si>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</si>
  <si>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</si>
  <si>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</si>
  <si>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</si>
  <si>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</si>
  <si>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</si>
  <si>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</si>
  <si>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</si>
  <si>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</si>
  <si>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</si>
  <si>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</si>
  <si>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</si>
  <si>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</si>
  <si>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</si>
  <si>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</si>
  <si>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</si>
  <si>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</si>
  <si>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</si>
  <si>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</si>
  <si>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</si>
  <si>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</si>
  <si>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</si>
  <si>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</si>
  <si>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</si>
  <si>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</si>
  <si>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</si>
  <si>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</si>
  <si>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</si>
  <si>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</si>
  <si>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</si>
  <si>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</si>
  <si>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</si>
  <si>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</si>
  <si>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</si>
  <si>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</si>
  <si>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</si>
  <si>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</si>
  <si>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</si>
  <si>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</si>
  <si>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</si>
  <si>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</si>
  <si>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</si>
  <si>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</si>
  <si>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</si>
  <si>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</si>
  <si>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</si>
  <si>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</si>
  <si>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</si>
  <si>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</si>
  <si>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</si>
  <si>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</si>
  <si>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</si>
  <si>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</si>
  <si>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</si>
  <si>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</si>
  <si>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</si>
  <si>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</si>
  <si>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</si>
  <si>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</si>
  <si>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</si>
  <si>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</si>
  <si>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</si>
  <si>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</si>
  <si>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</si>
  <si>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</si>
  <si>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</si>
  <si>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</si>
  <si>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</si>
  <si>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</si>
  <si>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</si>
  <si>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</si>
  <si>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</si>
  <si>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</si>
  <si>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</si>
  <si>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</si>
  <si>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</si>
  <si>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</si>
  <si>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</si>
  <si>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</si>
  <si>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</si>
  <si>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</si>
  <si>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</si>
  <si>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</si>
  <si>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</si>
  <si>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</si>
  <si>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</si>
  <si>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</si>
  <si>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</si>
  <si>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</si>
  <si>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</si>
  <si>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</si>
  <si>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</si>
  <si>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</si>
  <si>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</si>
  <si>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</si>
  <si>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</si>
  <si>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</si>
  <si>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</si>
  <si>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</si>
  <si>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</si>
  <si>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</si>
  <si>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</si>
  <si>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</si>
  <si>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</si>
  <si>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</si>
  <si>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</si>
  <si>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</si>
  <si>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</si>
  <si>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</si>
  <si>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</si>
  <si>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</si>
  <si>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</si>
  <si>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</si>
  <si>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</si>
  <si>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</si>
  <si>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</si>
  <si>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</si>
  <si>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</si>
  <si>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</si>
  <si>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</si>
  <si>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</si>
  <si>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</si>
  <si>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</si>
  <si>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</si>
  <si>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</si>
  <si>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</si>
  <si>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</si>
  <si>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</si>
  <si>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</si>
  <si>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</si>
  <si>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</si>
  <si>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</si>
  <si>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</si>
  <si>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</si>
  <si>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</si>
  <si>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</si>
  <si>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</si>
  <si>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</si>
  <si>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</si>
  <si>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</si>
  <si>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</si>
  <si>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</si>
  <si>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</si>
  <si>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</si>
  <si>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</si>
  <si>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</si>
  <si>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</si>
  <si>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</si>
  <si>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</si>
  <si>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</si>
  <si>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</si>
  <si>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</si>
  <si>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</si>
  <si>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</si>
  <si>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</si>
  <si>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</si>
  <si>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</si>
  <si>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</si>
  <si>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</si>
  <si>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</si>
  <si>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</si>
  <si>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</si>
  <si>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</si>
  <si>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</si>
  <si>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</si>
  <si>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</si>
  <si>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</si>
  <si>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</si>
  <si>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</si>
  <si>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</si>
  <si>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</si>
  <si>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</si>
  <si>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</si>
  <si>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</si>
  <si>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</si>
  <si>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</si>
  <si>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</si>
  <si>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</si>
  <si>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</si>
  <si>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</si>
  <si>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</si>
  <si>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</si>
  <si>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</si>
  <si>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</si>
  <si>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</si>
  <si>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</si>
  <si>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</si>
  <si>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</si>
  <si>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</si>
  <si>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</si>
  <si>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</si>
  <si>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</si>
  <si>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</si>
  <si>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</si>
  <si>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</si>
  <si>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</si>
  <si>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</si>
  <si>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</si>
  <si>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</si>
  <si>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</si>
  <si>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</si>
  <si>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</si>
  <si>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</si>
  <si>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</si>
  <si>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</si>
  <si>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</si>
  <si>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</si>
  <si>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</si>
  <si>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</si>
  <si>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</si>
  <si>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</si>
  <si>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</si>
  <si>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</si>
  <si>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</si>
  <si>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</si>
  <si>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</si>
  <si>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</si>
  <si>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</si>
  <si>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</si>
  <si>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</si>
  <si>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</si>
  <si>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</si>
  <si>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</si>
  <si>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</si>
  <si>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</si>
  <si>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</si>
  <si>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</si>
  <si>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</si>
  <si>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</si>
  <si>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</si>
  <si>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</si>
  <si>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</si>
  <si>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</si>
  <si>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</si>
  <si>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</si>
  <si>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</si>
  <si>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</si>
  <si>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</si>
  <si>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</si>
  <si>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</si>
  <si>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</si>
  <si>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</si>
  <si>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</si>
  <si>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</si>
  <si>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</si>
  <si>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</si>
  <si>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</si>
  <si>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</si>
  <si>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</si>
  <si>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</si>
  <si>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</si>
  <si>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</si>
  <si>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</si>
  <si>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</si>
  <si>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</si>
  <si>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</si>
  <si>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</si>
  <si>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</si>
  <si>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</si>
  <si>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</si>
  <si>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</si>
  <si>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</si>
  <si>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</si>
  <si>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</si>
  <si>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</si>
  <si>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</si>
  <si>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</si>
  <si>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</si>
  <si>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</si>
  <si>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</si>
  <si>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</si>
  <si>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</si>
  <si>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</si>
  <si>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</si>
  <si>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</si>
  <si>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</si>
  <si>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</si>
  <si>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</si>
  <si>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</si>
  <si>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</si>
  <si>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</si>
  <si>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</si>
  <si>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</si>
  <si>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</si>
  <si>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</si>
  <si>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</si>
  <si>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</si>
  <si>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</si>
  <si>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</si>
  <si>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</si>
  <si>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</si>
  <si>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</si>
  <si>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</si>
  <si>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</si>
  <si>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</si>
  <si>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</si>
  <si>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</si>
  <si>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</si>
  <si>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</si>
  <si>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</si>
  <si>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</si>
  <si>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</si>
  <si>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</si>
  <si>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</si>
  <si>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</si>
  <si>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</si>
  <si>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</si>
  <si>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</si>
  <si>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</si>
  <si>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</si>
  <si>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</si>
  <si>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</si>
  <si>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</si>
  <si>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</si>
  <si>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</si>
  <si>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</si>
  <si>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</si>
  <si>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</si>
  <si>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</si>
  <si>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</si>
  <si>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</si>
  <si>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</si>
  <si>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</si>
  <si>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</si>
  <si>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</si>
  <si>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</si>
  <si>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</si>
  <si>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</si>
  <si>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</si>
  <si>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</si>
  <si>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</si>
  <si>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</si>
  <si>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</si>
  <si>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</si>
  <si>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</si>
  <si>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</si>
  <si>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</si>
  <si>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</si>
  <si>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</si>
  <si>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</si>
  <si>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</si>
  <si>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</si>
  <si>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</si>
  <si>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</si>
  <si>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</si>
  <si>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</si>
  <si>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</si>
  <si>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</si>
  <si>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</si>
  <si>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</si>
  <si>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</si>
  <si>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</si>
  <si>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</si>
  <si>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</si>
  <si>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</si>
  <si>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</si>
  <si>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</si>
  <si>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</si>
  <si>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</si>
  <si>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</si>
  <si>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</si>
  <si>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</si>
  <si>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</si>
  <si>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</si>
  <si>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</si>
  <si>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</si>
  <si>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</si>
  <si>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</si>
  <si>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</si>
  <si>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</si>
  <si>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</si>
  <si>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</si>
  <si>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</si>
  <si>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</si>
  <si>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</si>
  <si>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</si>
  <si>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</si>
  <si>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</si>
  <si>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</si>
  <si>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</si>
  <si>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</si>
  <si>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</si>
  <si>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</si>
  <si>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</si>
  <si>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</si>
  <si>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</si>
  <si>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</si>
  <si>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</si>
  <si>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</si>
  <si>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</si>
  <si>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</si>
  <si>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</si>
  <si>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</si>
  <si>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</si>
  <si>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</si>
  <si>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</si>
  <si>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</si>
  <si>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</si>
  <si>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</si>
  <si>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</si>
  <si>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</si>
  <si>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</si>
  <si>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</si>
  <si>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</si>
  <si>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</si>
  <si>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</si>
  <si>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</si>
  <si>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</si>
  <si>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</si>
  <si>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</si>
  <si>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</si>
  <si>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</si>
  <si>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</si>
  <si>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</si>
  <si>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</si>
  <si>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</si>
  <si>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</si>
  <si>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</si>
  <si>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</si>
  <si>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</si>
  <si>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</si>
  <si>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</si>
  <si>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</si>
  <si>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</si>
  <si>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</si>
  <si>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</si>
  <si>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</si>
  <si>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</si>
  <si>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</si>
  <si>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</si>
  <si>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</si>
  <si>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</si>
  <si>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</si>
  <si>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</si>
  <si>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</si>
  <si>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</si>
  <si>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</si>
  <si>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</si>
  <si>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</si>
  <si>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</si>
  <si>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</si>
  <si>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</si>
  <si>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</si>
  <si>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</si>
  <si>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</si>
  <si>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</si>
  <si>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</si>
  <si>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</si>
  <si>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</si>
  <si>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</si>
  <si>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</si>
  <si>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</si>
  <si>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</si>
  <si>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</si>
  <si>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</si>
  <si>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</si>
  <si>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</si>
  <si>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</si>
  <si>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</si>
  <si>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</si>
  <si>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</si>
  <si>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</si>
  <si>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</si>
  <si>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</si>
  <si>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</si>
  <si>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</si>
  <si>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</si>
  <si>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</si>
  <si>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</si>
  <si>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</si>
  <si>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</si>
  <si>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</si>
  <si>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</si>
  <si>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</si>
  <si>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</si>
  <si>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</si>
  <si>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</si>
  <si>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</si>
  <si>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</si>
  <si>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</si>
  <si>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</si>
  <si>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</si>
  <si>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</si>
  <si>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</si>
  <si>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</si>
  <si>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</si>
  <si>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</si>
  <si>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</si>
  <si>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</si>
  <si>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</si>
  <si>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</si>
  <si>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</si>
  <si>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</si>
  <si>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</si>
  <si>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</si>
  <si>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</si>
  <si>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</si>
  <si>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</si>
  <si>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</si>
  <si>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</si>
  <si>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</si>
  <si>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</si>
  <si>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</si>
  <si>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</si>
  <si>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</si>
  <si>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</si>
  <si>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</si>
  <si>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</si>
  <si>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</si>
  <si>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</si>
  <si>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</si>
  <si>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</si>
  <si>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</si>
  <si>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</si>
  <si>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</si>
  <si>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</si>
  <si>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</si>
  <si>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</si>
  <si>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</si>
  <si>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</si>
  <si>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</si>
  <si>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</si>
  <si>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</si>
  <si>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</si>
  <si>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</si>
  <si>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</si>
  <si>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</si>
  <si>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</si>
  <si>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</si>
  <si>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</si>
  <si>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</si>
  <si>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</si>
  <si>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</si>
  <si>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</si>
  <si>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</si>
  <si>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</si>
  <si>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</si>
  <si>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</si>
  <si>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</si>
  <si>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</si>
  <si>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</si>
  <si>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</si>
  <si>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</si>
  <si>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</si>
  <si>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</si>
  <si>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</si>
  <si>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</si>
  <si>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</si>
  <si>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</si>
  <si>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</si>
  <si>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</si>
  <si>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</si>
  <si>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</si>
  <si>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</si>
  <si>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</si>
  <si>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</si>
  <si>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</si>
  <si>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</si>
  <si>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</si>
  <si>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</si>
  <si>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</si>
  <si>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</si>
  <si>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</si>
  <si>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</si>
  <si>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</si>
  <si>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</si>
  <si>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</si>
  <si>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</si>
  <si>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</si>
  <si>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</si>
  <si>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</si>
  <si>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</si>
  <si>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</si>
  <si>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</si>
  <si>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</si>
  <si>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</si>
  <si>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</si>
  <si>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</si>
  <si>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</si>
  <si>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</si>
  <si>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</si>
  <si>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</si>
  <si>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</si>
  <si>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</si>
  <si>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</si>
  <si>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</si>
  <si>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</si>
  <si>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</si>
  <si>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</si>
  <si>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</si>
  <si>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</si>
  <si>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</si>
  <si>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</si>
  <si>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</si>
  <si>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</si>
  <si>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</si>
  <si>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</si>
  <si>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</si>
  <si>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</si>
  <si>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</si>
  <si>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</si>
  <si>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</si>
  <si>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</si>
  <si>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</si>
  <si>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</si>
  <si>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</si>
  <si>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</si>
  <si>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</si>
  <si>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</si>
  <si>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</si>
  <si>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</si>
  <si>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</si>
  <si>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</si>
  <si>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</si>
  <si>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</si>
  <si>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</si>
  <si>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</si>
  <si>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</si>
  <si>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</si>
  <si>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</si>
  <si>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</si>
  <si>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</si>
  <si>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</si>
  <si>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</si>
  <si>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</si>
  <si>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</si>
  <si>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</si>
  <si>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</si>
  <si>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</si>
  <si>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</si>
  <si>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</si>
  <si>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</si>
  <si>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</si>
  <si>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</si>
  <si>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</si>
  <si>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</si>
  <si>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</si>
  <si>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</si>
  <si>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</si>
  <si>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</si>
  <si>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</si>
  <si>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</si>
  <si>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</si>
  <si>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</si>
  <si>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</si>
  <si>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</si>
  <si>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</si>
  <si>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</si>
  <si>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</si>
  <si>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</si>
  <si>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</si>
  <si>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</si>
  <si>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</si>
  <si>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</si>
  <si>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</si>
  <si>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</si>
  <si>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</si>
  <si>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</si>
  <si>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</si>
  <si>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</si>
  <si>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</si>
  <si>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</si>
  <si>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</si>
  <si>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</si>
  <si>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</si>
  <si>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</si>
  <si>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</si>
  <si>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</si>
  <si>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</si>
  <si>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</si>
  <si>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</si>
  <si>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</si>
  <si>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</si>
  <si>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</si>
  <si>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</si>
  <si>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</si>
  <si>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</si>
  <si>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</si>
  <si>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</si>
  <si>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</si>
  <si>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</si>
  <si>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</si>
  <si>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</si>
  <si>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</si>
  <si>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</si>
  <si>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</si>
  <si>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</si>
  <si>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</si>
  <si>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</si>
  <si>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</si>
  <si>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</si>
  <si>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</si>
  <si>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</si>
  <si>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</si>
  <si>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</si>
  <si>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</si>
  <si>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</si>
  <si>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</si>
  <si>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</si>
  <si>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</si>
  <si>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</si>
  <si>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</si>
  <si>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</si>
  <si>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</si>
  <si>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</si>
  <si>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</si>
  <si>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</si>
  <si>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</si>
  <si>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</si>
  <si>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</si>
  <si>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</si>
  <si>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</si>
  <si>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</si>
  <si>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</si>
  <si>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</si>
  <si>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</si>
  <si>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</si>
  <si>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</si>
  <si>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</si>
  <si>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</si>
  <si>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</si>
  <si>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</si>
  <si>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</si>
  <si>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</si>
  <si>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</si>
  <si>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</si>
  <si>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</si>
  <si>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</si>
  <si>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</si>
  <si>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</si>
  <si>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</si>
  <si>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</si>
  <si>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</si>
  <si>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</si>
  <si>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</si>
  <si>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</si>
  <si>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</si>
  <si>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</si>
  <si>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</si>
  <si>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</si>
  <si>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</si>
  <si>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</si>
  <si>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</si>
  <si>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</si>
  <si>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</si>
  <si>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</si>
  <si>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</si>
  <si>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</si>
  <si>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</si>
  <si>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</si>
  <si>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</si>
  <si>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</si>
  <si>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</si>
  <si>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</si>
  <si>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</si>
  <si>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</si>
  <si>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</si>
  <si>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</si>
  <si>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</si>
  <si>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</si>
  <si>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</si>
  <si>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</si>
  <si>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</si>
  <si>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</si>
  <si>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</si>
  <si>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</si>
  <si>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</si>
  <si>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</si>
  <si>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</si>
  <si>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</si>
  <si>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</si>
  <si>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</si>
  <si>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</si>
  <si>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</si>
  <si>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</si>
  <si>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</si>
  <si>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</si>
  <si>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</si>
  <si>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</si>
  <si>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</si>
  <si>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</si>
  <si>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</si>
  <si>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</si>
  <si>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</si>
  <si>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</si>
  <si>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</si>
  <si>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</si>
  <si>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</si>
  <si>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</si>
  <si>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</si>
  <si>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</si>
  <si>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</si>
  <si>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</si>
  <si>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</si>
  <si>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</si>
  <si>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</si>
  <si>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</si>
  <si>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</si>
  <si>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</si>
  <si>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</si>
  <si>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</si>
  <si>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</si>
  <si>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</si>
  <si>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</si>
  <si>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</si>
  <si>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</si>
  <si>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</si>
  <si>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</si>
  <si>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</si>
  <si>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</si>
  <si>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</si>
  <si>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</si>
  <si>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</si>
  <si>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</si>
  <si>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</si>
  <si>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</si>
  <si>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</si>
  <si>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</si>
  <si>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</si>
  <si>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</si>
  <si>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</si>
  <si>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</si>
  <si>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</si>
  <si>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</si>
  <si>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</si>
  <si>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</si>
  <si>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</si>
  <si>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</si>
  <si>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</si>
  <si>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</si>
  <si>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</si>
  <si>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</si>
  <si>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</si>
  <si>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</si>
  <si>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</si>
  <si>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</si>
  <si>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</si>
  <si>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</si>
  <si>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</si>
  <si>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</si>
  <si>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</si>
  <si>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</si>
  <si>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</si>
  <si>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</si>
  <si>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</si>
  <si>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</si>
  <si>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</si>
  <si>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</si>
  <si>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</si>
  <si>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</si>
  <si>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</si>
  <si>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</si>
  <si>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</si>
  <si>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</si>
  <si>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</si>
  <si>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</si>
  <si>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</si>
  <si>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</si>
  <si>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</si>
  <si>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</si>
  <si>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</si>
  <si>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</si>
  <si>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</si>
  <si>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</si>
  <si>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</si>
  <si>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</si>
  <si>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</si>
  <si>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</si>
  <si>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</si>
  <si>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</si>
  <si>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</si>
  <si>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</si>
  <si>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</si>
  <si>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</si>
  <si>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</si>
  <si>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</si>
  <si>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</si>
  <si>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</si>
  <si>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</si>
  <si>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</si>
  <si>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</si>
  <si>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</si>
  <si>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</si>
  <si>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</si>
  <si>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</si>
  <si>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</si>
  <si>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</si>
  <si>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</si>
  <si>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</si>
  <si>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</si>
  <si>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</si>
  <si>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</si>
  <si>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</si>
  <si>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</si>
  <si>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</si>
  <si>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</si>
  <si>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</si>
  <si>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</si>
  <si>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</si>
  <si>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</si>
  <si>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</si>
  <si>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</si>
  <si>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</si>
  <si>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</si>
  <si>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</si>
  <si>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</si>
  <si>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</si>
  <si>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</si>
  <si>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</si>
  <si>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</si>
  <si>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</si>
  <si>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</si>
  <si>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</si>
  <si>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</si>
  <si>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</si>
  <si>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</si>
  <si>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</si>
  <si>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</si>
  <si>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</si>
  <si>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</si>
  <si>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</si>
  <si>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</si>
  <si>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</si>
  <si>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</si>
  <si>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</si>
  <si>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</si>
  <si>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</si>
  <si>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</si>
  <si>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</si>
  <si>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</si>
  <si>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</si>
  <si>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</si>
  <si>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</si>
  <si>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</si>
  <si>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</si>
  <si>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</si>
  <si>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</si>
  <si>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</si>
  <si>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</si>
  <si>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</si>
  <si>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</si>
  <si>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</si>
  <si>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</si>
  <si>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</si>
  <si>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</si>
  <si>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</si>
  <si>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</si>
  <si>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</si>
  <si>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</si>
  <si>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</si>
  <si>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</si>
  <si>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</si>
  <si>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</si>
  <si>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</si>
  <si>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</si>
  <si>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</si>
  <si>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</si>
  <si>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</si>
  <si>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</si>
  <si>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</si>
  <si>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</si>
  <si>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</si>
  <si>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</si>
  <si>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</si>
  <si>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</si>
  <si>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</si>
  <si>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</si>
  <si>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</si>
  <si>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</si>
  <si>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</si>
  <si>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</si>
  <si>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</si>
  <si>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</si>
  <si>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</si>
  <si>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</si>
  <si>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</si>
  <si>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</si>
  <si>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</si>
  <si>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</si>
  <si>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</si>
  <si>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</si>
  <si>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</si>
  <si>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</si>
  <si>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</si>
  <si>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</si>
  <si>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</si>
  <si>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</si>
  <si>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</si>
  <si>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</si>
  <si>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</si>
  <si>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</si>
  <si>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</si>
  <si>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</si>
  <si>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</si>
  <si>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</si>
  <si>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</si>
  <si>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</si>
  <si>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</si>
  <si>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</si>
  <si>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</si>
  <si>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</si>
  <si>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</si>
  <si>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</si>
  <si>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</si>
  <si>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</si>
  <si>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</si>
  <si>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</si>
  <si>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</si>
  <si>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</si>
  <si>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</si>
  <si>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</si>
  <si>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</si>
  <si>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</si>
  <si>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</si>
  <si>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</si>
  <si>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</si>
  <si>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</si>
  <si>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</si>
  <si>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</si>
  <si>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</si>
  <si>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</si>
  <si>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</si>
  <si>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</si>
  <si>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</si>
  <si>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</si>
  <si>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</si>
  <si>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</si>
  <si>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</si>
  <si>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</si>
  <si>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</si>
  <si>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</si>
  <si>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</si>
  <si>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</si>
  <si>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</si>
  <si>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</si>
  <si>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</si>
  <si>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</si>
  <si>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</si>
  <si>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</si>
  <si>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</si>
  <si>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</si>
  <si>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</si>
  <si>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</si>
  <si>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</si>
  <si>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</si>
  <si>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</si>
  <si>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</si>
  <si>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</si>
  <si>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</si>
  <si>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</si>
  <si>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</si>
  <si>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</si>
  <si>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</si>
  <si>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</si>
  <si>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</si>
  <si>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</si>
  <si>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</si>
  <si>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</si>
  <si>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</si>
  <si>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</si>
  <si>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</si>
  <si>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</si>
  <si>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</si>
  <si>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</si>
  <si>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</si>
  <si>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</si>
  <si>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</si>
  <si>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</si>
  <si>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</si>
  <si>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</si>
  <si>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</si>
  <si>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</si>
  <si>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</si>
  <si>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</si>
  <si>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</si>
  <si>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</si>
  <si>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</si>
  <si>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</si>
  <si>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</si>
  <si>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</si>
  <si>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</si>
  <si>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</si>
  <si>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</si>
  <si>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</si>
  <si>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</si>
  <si>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</si>
  <si>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</si>
  <si>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</si>
  <si>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</si>
  <si>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</si>
  <si>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</si>
  <si>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</si>
  <si>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</si>
  <si>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</si>
  <si>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</si>
  <si>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</si>
  <si>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</si>
  <si>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</si>
  <si>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</si>
  <si>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</si>
  <si>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</si>
  <si>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</si>
  <si>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</si>
  <si>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</si>
  <si>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</si>
  <si>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</si>
  <si>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</si>
  <si>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</si>
  <si>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</si>
  <si>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</si>
  <si>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</si>
  <si>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</si>
  <si>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</si>
  <si>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</si>
  <si>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</si>
  <si>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</si>
  <si>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</si>
  <si>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</si>
  <si>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</si>
  <si>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</si>
  <si>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</si>
  <si>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</si>
  <si>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</si>
  <si>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</si>
  <si>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</si>
  <si>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</si>
  <si>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</si>
  <si>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</si>
  <si>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</si>
  <si>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</si>
  <si>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</si>
  <si>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</si>
  <si>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</si>
  <si>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</si>
  <si>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</si>
  <si>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</si>
  <si>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</si>
  <si>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</si>
  <si>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</si>
  <si>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</si>
  <si>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</si>
  <si>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</si>
  <si>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</si>
  <si>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</si>
  <si>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</si>
  <si>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</si>
  <si>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</si>
  <si>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</si>
  <si>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</si>
  <si>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</si>
  <si>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</si>
  <si>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</si>
  <si>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</si>
  <si>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</si>
  <si>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</si>
  <si>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</si>
  <si>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</si>
  <si>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</si>
  <si>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</si>
  <si>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</si>
  <si>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</si>
  <si>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</si>
  <si>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</si>
  <si>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</si>
  <si>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</si>
  <si>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</si>
  <si>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</si>
  <si>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</si>
  <si>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</si>
  <si>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</si>
  <si>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</si>
  <si>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</si>
  <si>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</si>
  <si>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</si>
  <si>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</si>
  <si>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</si>
  <si>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</si>
  <si>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</si>
  <si>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</si>
  <si>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</si>
  <si>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</si>
  <si>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</si>
  <si>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</si>
  <si>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</si>
  <si>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</si>
  <si>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</si>
  <si>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</si>
  <si>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</si>
  <si>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</si>
  <si>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</si>
  <si>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</si>
  <si>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</si>
  <si>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</si>
  <si>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</si>
  <si>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</si>
  <si>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</si>
  <si>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</si>
  <si>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</si>
  <si>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</si>
  <si>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</si>
  <si>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</si>
  <si>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</si>
  <si>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</si>
  <si>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</si>
  <si>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</si>
  <si>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</si>
  <si>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</si>
  <si>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</si>
  <si>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</si>
  <si>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</si>
  <si>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</si>
  <si>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</si>
  <si>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</si>
  <si>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</si>
  <si>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</si>
  <si>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</si>
  <si>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</si>
  <si>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</si>
  <si>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</si>
  <si>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</si>
  <si>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</si>
  <si>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</si>
  <si>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</si>
  <si>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</si>
  <si>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</si>
  <si>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</si>
  <si>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</si>
  <si>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</si>
  <si>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</si>
  <si>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</si>
  <si>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</si>
  <si>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</si>
  <si>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</si>
  <si>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</si>
  <si>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</si>
  <si>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</si>
  <si>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</si>
  <si>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</si>
  <si>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</si>
  <si>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</si>
  <si>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</si>
  <si>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</si>
  <si>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</si>
  <si>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</si>
  <si>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</si>
  <si>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</si>
  <si>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</si>
  <si>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</si>
  <si>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</si>
  <si>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</si>
  <si>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</si>
  <si>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</si>
  <si>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</si>
  <si>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</si>
  <si>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</si>
  <si>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</si>
  <si>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</si>
  <si>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</si>
  <si>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</si>
  <si>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</si>
  <si>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</si>
  <si>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</si>
  <si>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</si>
  <si>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</si>
  <si>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</si>
  <si>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</si>
  <si>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</si>
  <si>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</si>
  <si>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</si>
  <si>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</si>
  <si>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</si>
  <si>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</si>
  <si>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</si>
  <si>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</si>
  <si>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</si>
  <si>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</si>
  <si>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</si>
  <si>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</si>
  <si>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</si>
  <si>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</si>
  <si>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</si>
  <si>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</si>
  <si>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</si>
  <si>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</si>
  <si>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</si>
  <si>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</si>
  <si>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</si>
  <si>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</si>
  <si>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</si>
  <si>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</si>
  <si>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</si>
  <si>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</si>
  <si>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</si>
  <si>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</si>
  <si>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</si>
  <si>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</si>
  <si>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</si>
  <si>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</si>
  <si>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</si>
  <si>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</si>
  <si>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</si>
  <si>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</si>
  <si>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</si>
  <si>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</si>
  <si>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</si>
  <si>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</si>
  <si>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</si>
  <si>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</si>
  <si>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</si>
  <si>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</si>
  <si>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</si>
  <si>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</si>
  <si>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</si>
  <si>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</si>
  <si>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</si>
  <si>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</si>
  <si>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</si>
  <si>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</si>
  <si>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</si>
  <si>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</si>
  <si>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</si>
  <si>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</si>
  <si>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</si>
  <si>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</si>
  <si>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</si>
  <si>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</si>
  <si>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</si>
  <si>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</si>
  <si>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</si>
  <si>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</si>
  <si>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</si>
  <si>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</si>
  <si>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</si>
  <si>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</si>
  <si>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</si>
  <si>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</si>
  <si>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</si>
  <si>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</si>
  <si>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</si>
  <si>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</si>
  <si>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</si>
  <si>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</si>
  <si>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</si>
  <si>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</si>
  <si>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</si>
  <si>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</si>
  <si>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</si>
  <si>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</si>
  <si>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</si>
  <si>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</si>
  <si>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</si>
  <si>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</si>
  <si>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</si>
  <si>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</si>
  <si>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</si>
  <si>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</si>
  <si>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</si>
  <si>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</si>
  <si>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</si>
  <si>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</si>
  <si>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</si>
  <si>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</si>
  <si>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</si>
  <si>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</si>
  <si>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</si>
  <si>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</si>
  <si>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</si>
  <si>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</si>
  <si>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</si>
  <si>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</si>
  <si>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</si>
  <si>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</si>
  <si>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</si>
  <si>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</si>
  <si>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</si>
  <si>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</si>
  <si>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</si>
  <si>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</si>
  <si>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</si>
  <si>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</si>
  <si>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</si>
  <si>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</si>
  <si>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</si>
  <si>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</si>
  <si>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</si>
  <si>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</si>
  <si>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</si>
  <si>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</si>
  <si>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</si>
  <si>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</si>
  <si>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</si>
  <si>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</si>
  <si>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</si>
  <si>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</si>
  <si>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</si>
  <si>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</si>
  <si>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</si>
  <si>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</si>
  <si>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</si>
  <si>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</si>
  <si>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</si>
  <si>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</si>
  <si>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</si>
  <si>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</si>
  <si>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</si>
  <si>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</si>
  <si>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</si>
  <si>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</si>
  <si>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</si>
  <si>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</si>
  <si>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</si>
  <si>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</si>
  <si>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</si>
  <si>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</si>
  <si>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</si>
  <si>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</si>
  <si>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</si>
  <si>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</si>
  <si>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</si>
  <si>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</si>
  <si>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</si>
  <si>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</si>
  <si>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</si>
  <si>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</si>
  <si>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</si>
  <si>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</si>
  <si>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</si>
  <si>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</si>
  <si>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</si>
  <si>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</si>
  <si>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</si>
  <si>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</si>
  <si>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</si>
  <si>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</si>
  <si>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</si>
  <si>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</si>
  <si>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</si>
  <si>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</si>
  <si>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</si>
  <si>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</si>
  <si>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</si>
  <si>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</si>
  <si>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</si>
  <si>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</si>
  <si>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</si>
  <si>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</si>
  <si>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</si>
  <si>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</si>
  <si>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</si>
  <si>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</si>
  <si>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</si>
  <si>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</si>
  <si>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</si>
  <si>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</si>
  <si>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</si>
  <si>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</si>
  <si>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</si>
  <si>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</si>
  <si>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</si>
  <si>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</si>
  <si>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</si>
  <si>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</si>
  <si>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</si>
  <si>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</si>
  <si>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</si>
  <si>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</si>
  <si>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</si>
  <si>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</si>
  <si>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</si>
  <si>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</si>
  <si>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</si>
  <si>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</si>
  <si>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</si>
  <si>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</si>
  <si>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</si>
  <si>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</si>
  <si>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</si>
  <si>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</si>
  <si>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</si>
  <si>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</si>
  <si>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</si>
  <si>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</si>
  <si>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</si>
  <si>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</si>
  <si>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</si>
  <si>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</si>
  <si>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</si>
  <si>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</si>
  <si>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</si>
  <si>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</si>
  <si>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</si>
  <si>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</si>
  <si>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</si>
  <si>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</si>
  <si>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</si>
  <si>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</si>
  <si>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</si>
  <si>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</si>
  <si>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</si>
  <si>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</si>
  <si>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</si>
  <si>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</si>
  <si>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</si>
  <si>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</si>
  <si>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</si>
  <si>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</si>
  <si>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</si>
  <si>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</si>
  <si>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</si>
  <si>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</si>
  <si>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</si>
  <si>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</si>
  <si>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</si>
  <si>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</si>
  <si>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</si>
  <si>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</si>
  <si>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</si>
  <si>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</si>
  <si>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</si>
  <si>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</si>
  <si>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</si>
  <si>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</si>
  <si>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</si>
  <si>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</si>
  <si>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</si>
  <si>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</si>
  <si>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</si>
  <si>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</si>
  <si>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</si>
  <si>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</si>
  <si>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</si>
  <si>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</si>
  <si>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</si>
  <si>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</si>
  <si>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</si>
  <si>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</si>
  <si>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</si>
  <si>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</si>
  <si>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</si>
  <si>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</si>
  <si>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</si>
  <si>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</si>
  <si>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</si>
  <si>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</si>
  <si>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</si>
  <si>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</si>
  <si>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</si>
  <si>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</si>
  <si>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</si>
  <si>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</si>
  <si>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</si>
  <si>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</si>
  <si>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</si>
  <si>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</si>
  <si>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</si>
  <si>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</si>
  <si>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</si>
  <si>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</si>
  <si>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</si>
  <si>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</si>
  <si>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</si>
  <si>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</si>
  <si>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</si>
  <si>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</si>
  <si>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</si>
  <si>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</si>
  <si>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</si>
  <si>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</si>
  <si>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</si>
  <si>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</si>
  <si>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</si>
  <si>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</si>
  <si>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</si>
  <si>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</si>
  <si>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</si>
  <si>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</si>
  <si>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</si>
  <si>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</si>
  <si>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</si>
  <si>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</si>
  <si>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</si>
  <si>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</si>
  <si>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</si>
  <si>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</si>
  <si>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</si>
  <si>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</si>
  <si>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</si>
  <si>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</si>
  <si>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</si>
  <si>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</si>
  <si>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</si>
  <si>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</si>
  <si>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</si>
  <si>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</si>
  <si>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</si>
  <si>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</si>
  <si>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</si>
  <si>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</si>
  <si>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</si>
  <si>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</si>
  <si>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</si>
  <si>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</si>
  <si>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</si>
  <si>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</si>
  <si>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</si>
  <si>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</si>
  <si>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</si>
  <si>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</si>
  <si>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</si>
  <si>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</si>
  <si>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</si>
  <si>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</si>
  <si>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</si>
  <si>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</si>
  <si>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</si>
  <si>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</si>
  <si>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</si>
  <si>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</si>
  <si>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</si>
  <si>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</si>
  <si>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</si>
  <si>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</si>
  <si>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</si>
  <si>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</si>
  <si>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</si>
  <si>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</si>
  <si>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</si>
  <si>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</si>
  <si>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</si>
  <si>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</si>
  <si>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</si>
  <si>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</si>
  <si>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</si>
  <si>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</si>
  <si>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</si>
  <si>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</si>
  <si>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</si>
  <si>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</si>
  <si>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</si>
  <si>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</si>
  <si>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</si>
  <si>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</si>
  <si>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</si>
  <si>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</si>
  <si>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</si>
  <si>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</si>
  <si>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</si>
  <si>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</si>
  <si>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</si>
  <si>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</si>
  <si>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</si>
  <si>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</si>
  <si>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</si>
  <si>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</si>
  <si>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</si>
  <si>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</si>
  <si>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</si>
  <si>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</si>
  <si>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</si>
  <si>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</si>
  <si>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</si>
  <si>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</si>
  <si>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</si>
  <si>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</si>
  <si>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</si>
  <si>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</si>
  <si>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</si>
  <si>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</si>
  <si>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</si>
  <si>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</si>
  <si>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</si>
  <si>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</si>
  <si>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</si>
  <si>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</si>
  <si>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</si>
  <si>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</si>
  <si>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</si>
  <si>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</si>
  <si>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</si>
  <si>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</si>
  <si>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</si>
  <si>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</si>
  <si>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</si>
  <si>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</si>
  <si>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</si>
  <si>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</si>
  <si>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</si>
  <si>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</si>
  <si>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</si>
  <si>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</si>
  <si>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</si>
  <si>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</si>
  <si>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</si>
  <si>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</si>
  <si>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</si>
  <si>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</si>
  <si>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</si>
  <si>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</si>
  <si>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</si>
  <si>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</si>
  <si>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</si>
  <si>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</si>
  <si>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</si>
  <si>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</si>
  <si>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</si>
  <si>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</si>
  <si>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</si>
  <si>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</si>
  <si>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</si>
  <si>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</si>
  <si>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</si>
  <si>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</si>
  <si>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</si>
  <si>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</si>
  <si>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</si>
  <si>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</si>
  <si>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</si>
  <si>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</si>
  <si>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</si>
  <si>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</si>
  <si>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</si>
  <si>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</si>
  <si>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</si>
  <si>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</si>
  <si>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</si>
  <si>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</si>
  <si>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</si>
  <si>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</si>
  <si>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</si>
  <si>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</si>
  <si>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</si>
  <si>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</si>
  <si>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</si>
  <si>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</si>
  <si>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</si>
  <si>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</si>
  <si>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</si>
  <si>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</si>
  <si>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</si>
  <si>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</si>
  <si>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</si>
  <si>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</si>
  <si>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</si>
  <si>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</si>
  <si>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</si>
  <si>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</si>
  <si>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</si>
  <si>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</si>
  <si>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</si>
  <si>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</si>
  <si>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</si>
  <si>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</si>
  <si>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</si>
  <si>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</si>
  <si>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</si>
  <si>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</si>
  <si>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</si>
  <si>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</si>
  <si>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</si>
  <si>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</si>
  <si>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</si>
  <si>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</si>
  <si>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</si>
  <si>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</si>
  <si>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</si>
  <si>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</si>
  <si>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</si>
  <si>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</si>
  <si>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</si>
  <si>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</si>
  <si>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</si>
  <si>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</si>
  <si>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</si>
  <si>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</si>
  <si>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</si>
  <si>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</si>
  <si>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</si>
  <si>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</si>
  <si>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</si>
  <si>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</si>
  <si>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</si>
  <si>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</si>
  <si>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</si>
  <si>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</si>
  <si>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</si>
  <si>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</si>
  <si>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</si>
  <si>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</si>
  <si>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</si>
  <si>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</si>
  <si>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</si>
  <si>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</si>
  <si>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</si>
  <si>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</si>
  <si>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</si>
  <si>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</si>
  <si>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</si>
  <si>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</si>
  <si>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</si>
  <si>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</si>
  <si>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</si>
  <si>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</si>
  <si>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</si>
  <si>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</si>
  <si>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</si>
  <si>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</si>
  <si>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</si>
  <si>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</si>
  <si>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</si>
  <si>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</si>
  <si>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</si>
  <si>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</si>
  <si>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</si>
  <si>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</si>
  <si>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</si>
  <si>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</si>
  <si>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</si>
  <si>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</si>
  <si>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</si>
  <si>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</si>
  <si>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</si>
  <si>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</si>
  <si>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</si>
  <si>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</si>
  <si>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</si>
  <si>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</si>
  <si>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</si>
  <si>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</si>
  <si>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</si>
  <si>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</si>
  <si>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</si>
  <si>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</si>
  <si>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</si>
  <si>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</si>
  <si>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</si>
  <si>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</si>
  <si>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</si>
  <si>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</si>
  <si>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</si>
  <si>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</si>
  <si>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</si>
  <si>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</si>
  <si>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</si>
  <si>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</si>
  <si>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</si>
  <si>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</si>
  <si>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</si>
  <si>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</si>
  <si>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</si>
  <si>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</si>
  <si>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</si>
  <si>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</si>
  <si>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</si>
  <si>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</si>
  <si>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</si>
  <si>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</si>
  <si>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</si>
  <si>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</si>
  <si>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</si>
  <si>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</si>
  <si>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</si>
  <si>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</si>
  <si>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</si>
  <si>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</si>
  <si>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</si>
  <si>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</si>
  <si>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</si>
  <si>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</si>
  <si>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</si>
  <si>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</si>
  <si>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</si>
  <si>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</si>
  <si>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</si>
  <si>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</si>
  <si>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</si>
  <si>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</si>
  <si>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</si>
  <si>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</si>
  <si>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</si>
  <si>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</si>
  <si>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</si>
  <si>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</si>
  <si>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</si>
  <si>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</si>
  <si>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</si>
  <si>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</si>
  <si>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</si>
  <si>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</si>
  <si>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</si>
  <si>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</si>
  <si>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</si>
  <si>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</si>
  <si>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</si>
  <si>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</si>
  <si>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</si>
  <si>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</si>
  <si>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</si>
  <si>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</si>
  <si>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</si>
  <si>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</si>
  <si>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</si>
  <si>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</si>
  <si>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</si>
  <si>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</si>
  <si>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</si>
  <si>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</si>
  <si>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</si>
  <si>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</si>
  <si>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</si>
  <si>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</si>
  <si>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</si>
  <si>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</si>
  <si>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</si>
  <si>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</si>
  <si>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</si>
  <si>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</si>
  <si>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</si>
  <si>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</si>
  <si>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</si>
  <si>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</si>
  <si>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</si>
  <si>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</si>
  <si>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</si>
  <si>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</si>
  <si>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</si>
  <si>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</si>
  <si>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</si>
  <si>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</si>
  <si>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</si>
  <si>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</si>
  <si>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</si>
  <si>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</si>
  <si>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</si>
  <si>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</si>
  <si>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</si>
  <si>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</si>
  <si>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</si>
  <si>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</si>
  <si>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</si>
  <si>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</si>
  <si>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</si>
  <si>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</si>
  <si>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</si>
  <si>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</si>
  <si>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</si>
  <si>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</si>
  <si>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</si>
  <si>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</si>
  <si>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</si>
  <si>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</si>
  <si>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</si>
  <si>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</si>
  <si>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</si>
  <si>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</si>
  <si>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</si>
  <si>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</si>
  <si>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</si>
  <si>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</si>
  <si>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</si>
  <si>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</si>
  <si>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</si>
  <si>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</si>
  <si>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</si>
  <si>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</si>
  <si>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</si>
  <si>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</si>
  <si>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</si>
  <si>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</si>
  <si>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</si>
  <si>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</si>
  <si>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</si>
  <si>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</si>
  <si>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</si>
  <si>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</si>
  <si>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</si>
  <si>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</si>
  <si>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</si>
  <si>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</si>
  <si>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</si>
  <si>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</si>
  <si>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</si>
  <si>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</si>
  <si>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</si>
  <si>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</si>
  <si>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</si>
  <si>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</si>
  <si>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</si>
  <si>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</si>
  <si>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</si>
  <si>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</si>
  <si>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</si>
  <si>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</si>
  <si>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</si>
  <si>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</si>
  <si>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</si>
  <si>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</si>
  <si>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</si>
  <si>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</si>
  <si>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</si>
  <si>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</si>
  <si>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</si>
  <si>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</si>
  <si>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</si>
  <si>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</si>
  <si>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</si>
  <si>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</si>
  <si>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</si>
  <si>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</si>
  <si>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</si>
  <si>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</si>
  <si>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</si>
  <si>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</si>
  <si>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</si>
  <si>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</si>
  <si>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</si>
  <si>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</si>
  <si>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</si>
  <si>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</si>
  <si>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</si>
  <si>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</si>
  <si>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</si>
  <si>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</si>
  <si>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</si>
  <si>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</si>
  <si>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</si>
  <si>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</si>
  <si>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</si>
  <si>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</si>
  <si>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</si>
  <si>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</si>
  <si>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</si>
  <si>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</si>
  <si>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</si>
  <si>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</si>
  <si>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</si>
  <si>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</si>
  <si>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</si>
  <si>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</si>
  <si>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</si>
  <si>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</si>
  <si>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</si>
  <si>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</si>
  <si>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</si>
  <si>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</si>
  <si>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</si>
  <si>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</si>
  <si>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</si>
  <si>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</si>
  <si>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</si>
  <si>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</si>
  <si>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</si>
  <si>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</si>
  <si>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</si>
  <si>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</si>
  <si>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</si>
  <si>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</si>
  <si>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</si>
  <si>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</si>
  <si>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</si>
  <si>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</si>
  <si>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</si>
  <si>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</si>
  <si>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</si>
  <si>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</si>
  <si>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</si>
  <si>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</si>
  <si>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</si>
  <si>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</si>
  <si>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</si>
  <si>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</si>
  <si>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</si>
  <si>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</si>
  <si>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</si>
  <si>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</si>
  <si>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</si>
  <si>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</si>
  <si>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</si>
  <si>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</si>
  <si>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</si>
  <si>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</si>
  <si>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</si>
  <si>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</si>
  <si>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</si>
  <si>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</si>
  <si>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</si>
  <si>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</si>
  <si>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</si>
  <si>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</si>
  <si>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</si>
  <si>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</si>
  <si>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</si>
  <si>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</si>
  <si>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</si>
  <si>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</si>
  <si>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</si>
  <si>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</si>
  <si>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</si>
  <si>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</si>
  <si>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</si>
  <si>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</si>
  <si>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</si>
  <si>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</si>
  <si>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</si>
  <si>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</si>
  <si>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</si>
  <si>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</si>
  <si>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</si>
  <si>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</si>
  <si>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</si>
  <si>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</si>
  <si>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</si>
  <si>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</si>
  <si>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</si>
  <si>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</si>
  <si>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</si>
  <si>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</si>
  <si>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</si>
  <si>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</si>
  <si>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</si>
  <si>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</si>
  <si>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</si>
  <si>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</si>
  <si>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</si>
  <si>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</si>
  <si>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</si>
  <si>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</si>
  <si>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</si>
  <si>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</si>
  <si>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</si>
  <si>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</si>
  <si>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</si>
  <si>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</si>
  <si>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</si>
  <si>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</si>
  <si>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</si>
  <si>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</si>
  <si>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</si>
  <si>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</si>
  <si>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</si>
  <si>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</si>
  <si>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</si>
  <si>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</si>
  <si>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</si>
  <si>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</si>
  <si>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</si>
  <si>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</si>
  <si>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</si>
  <si>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</si>
  <si>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</si>
  <si>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</si>
  <si>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</si>
  <si>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05167950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</si>
  <si>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</si>
  <si>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</si>
  <si>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</si>
  <si>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TOUYRE</t>
  </si>
  <si>
    <t xml:space="preserve">NOM_PRELEV_DETERM</t>
  </si>
  <si>
    <t xml:space="preserve">AQUASCOP BIOLOGIE</t>
  </si>
  <si>
    <t xml:space="preserve">LB_STATION</t>
  </si>
  <si>
    <t xml:space="preserve">LE TOUYRE EN AMONT DE L'HERS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</si>
  <si>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</si>
  <si>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</si>
  <si>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</si>
  <si>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</si>
  <si>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IBMR-22-M169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</si>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</sst>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13" activeCellId="0" sqref="A113"/>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612794</v>
      </c>
      <c r="G10" s="25"/>
      <c r="H10" s="25"/>
    </row>
    <row r="11" customFormat="false" ht="14.25" hidden="false" customHeight="false" outlineLevel="0" collapsed="false">
      <c r="A11" s="26" t="s">
        <v>5183</v>
      </c>
      <c r="B11" s="30" t="n">
        <v>44817</v>
      </c>
      <c r="D11" s="26" t="s">
        <v>5184</v>
      </c>
      <c r="E11" s="29" t="n">
        <v>6216313</v>
      </c>
      <c r="G11" s="25"/>
      <c r="H11" s="25"/>
    </row>
    <row r="12" customFormat="false" ht="14.25" hidden="false" customHeight="false" outlineLevel="0" collapsed="false">
      <c r="A12" s="26" t="s">
        <v>5185</v>
      </c>
      <c r="B12" s="29" t="s">
        <v>5186</v>
      </c>
      <c r="D12" s="26" t="s">
        <v>5187</v>
      </c>
      <c r="E12" s="29" t="n">
        <v>612907</v>
      </c>
      <c r="G12" s="25"/>
      <c r="H12" s="25"/>
    </row>
    <row r="13" customFormat="false" ht="17.25" hidden="false" customHeight="true" outlineLevel="0" collapsed="false">
      <c r="A13" s="12"/>
      <c r="B13" s="31"/>
      <c r="D13" s="26" t="s">
        <v>5188</v>
      </c>
      <c r="E13" s="29" t="n">
        <v>6216303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612794</v>
      </c>
    </row>
    <row r="18" customFormat="false" ht="14.25" hidden="false" customHeight="false" outlineLevel="0" collapsed="false">
      <c r="A18" s="36"/>
      <c r="B18" s="37" t="s">
        <v>5196</v>
      </c>
      <c r="C18" s="38" t="n">
        <f aca="false">E11</f>
        <v>6216313</v>
      </c>
    </row>
    <row r="19" customFormat="false" ht="14.25" hidden="false" customHeight="false" outlineLevel="0" collapsed="false">
      <c r="A19" s="33" t="s">
        <v>5197</v>
      </c>
      <c r="B19" s="39" t="n">
        <v>328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7.8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9.9</v>
      </c>
      <c r="D35" s="52" t="s">
        <v>5215</v>
      </c>
      <c r="E35" s="53" t="n">
        <v>90.1</v>
      </c>
    </row>
    <row r="36" s="56" customFormat="true" ht="15" hidden="false" customHeight="true" outlineLevel="0" collapsed="false">
      <c r="A36" s="54" t="s">
        <v>5216</v>
      </c>
      <c r="B36" s="34" t="n">
        <v>20</v>
      </c>
      <c r="C36" s="50"/>
      <c r="D36" s="55" t="s">
        <v>5217</v>
      </c>
      <c r="E36" s="34" t="n">
        <v>100</v>
      </c>
    </row>
    <row r="37" s="56" customFormat="true" ht="15" hidden="false" customHeight="true" outlineLevel="0" collapsed="false">
      <c r="A37" s="54" t="s">
        <v>5218</v>
      </c>
      <c r="B37" s="34" t="n">
        <v>3.9</v>
      </c>
      <c r="C37" s="50"/>
      <c r="D37" s="55" t="s">
        <v>5219</v>
      </c>
      <c r="E37" s="34" t="n">
        <v>7.2</v>
      </c>
    </row>
    <row r="38" s="56" customFormat="true" ht="15" hidden="false" customHeight="true" outlineLevel="0" collapsed="false">
      <c r="A38" s="54" t="s">
        <v>5220</v>
      </c>
      <c r="B38" s="34" t="n">
        <v>0.1</v>
      </c>
      <c r="C38" s="50"/>
      <c r="D38" s="55" t="s">
        <v>5220</v>
      </c>
      <c r="E38" s="34" t="n">
        <v>0.2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3</v>
      </c>
    </row>
    <row r="58" s="17" customFormat="true" ht="14.25" hidden="false" customHeight="false" outlineLevel="0" collapsed="false">
      <c r="A58" s="33" t="s">
        <v>5238</v>
      </c>
      <c r="B58" s="62" t="n">
        <v>4</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t="n">
        <v>2</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3</v>
      </c>
      <c r="C75" s="50"/>
      <c r="D75" s="26" t="s">
        <v>5251</v>
      </c>
      <c r="E75" s="62" t="n">
        <v>4</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3</v>
      </c>
      <c r="C84" s="50"/>
      <c r="D84" s="26" t="s">
        <v>5258</v>
      </c>
      <c r="E84" s="62" t="n">
        <v>3</v>
      </c>
    </row>
    <row r="85" s="17" customFormat="true" ht="14.25" hidden="false" customHeight="false" outlineLevel="0" collapsed="false">
      <c r="A85" s="33" t="s">
        <v>5259</v>
      </c>
      <c r="B85" s="62" t="n">
        <v>1</v>
      </c>
      <c r="C85" s="50"/>
      <c r="D85" s="26" t="s">
        <v>5259</v>
      </c>
      <c r="E85" s="62" t="n">
        <v>3</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t="n">
        <v>1</v>
      </c>
      <c r="C87" s="50"/>
      <c r="D87" s="26" t="s">
        <v>5261</v>
      </c>
      <c r="E87" s="62" t="n">
        <v>2</v>
      </c>
    </row>
    <row r="88" s="17" customFormat="true" ht="14.25" hidden="false" customHeight="false" outlineLevel="0" collapsed="false">
      <c r="A88" s="33" t="s">
        <v>5262</v>
      </c>
      <c r="B88" s="62"/>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0.05</v>
      </c>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t="n">
        <v>0.01</v>
      </c>
      <c r="F98" s="83" t="s">
        <v>5274</v>
      </c>
      <c r="G98" s="86"/>
      <c r="H98" s="87"/>
    </row>
    <row r="99" customFormat="false" ht="14.25" hidden="false" customHeight="false" outlineLevel="0" collapsed="false">
      <c r="A99" s="78" t="s">
        <v>2798</v>
      </c>
      <c r="B99" s="79" t="str">
        <f aca="false">IF(A99="NEWCOD",IF(ISBLANK(G99),"renseigner le champ 'Nouveau taxon'",G99),VLOOKUP(A99,'Ref Taxo'!A:B,2,FALSE()))</f>
        <v>Lyngbya</v>
      </c>
      <c r="C99" s="80" t="n">
        <f aca="false">IF(A99="NEWCOD",IF(ISBLANK(H99),"NoCod",H99),VLOOKUP(A99,'Ref Taxo'!A:D,4,FALSE()))</f>
        <v>1107</v>
      </c>
      <c r="D99" s="81"/>
      <c r="E99" s="82" t="n">
        <v>0.05</v>
      </c>
      <c r="F99" s="83" t="s">
        <v>5274</v>
      </c>
      <c r="G99" s="86"/>
      <c r="H99" s="87"/>
    </row>
    <row r="100" customFormat="false" ht="14.25" hidden="false" customHeight="false" outlineLevel="0" collapsed="false">
      <c r="A100" s="78" t="s">
        <v>4683</v>
      </c>
      <c r="B100" s="79" t="str">
        <f aca="false">IF(A100="NEWCOD",IF(ISBLANK(G100),"renseigner le champ 'Nouveau taxon'",G100),VLOOKUP(A100,'Ref Taxo'!A:B,2,FALSE()))</f>
        <v>Spirogyra</v>
      </c>
      <c r="C100" s="80" t="n">
        <f aca="false">IF(A100="NEWCOD",IF(ISBLANK(H100),"NoCod",H100),VLOOKUP(A100,'Ref Taxo'!A:D,4,FALSE()))</f>
        <v>1147</v>
      </c>
      <c r="D100" s="81"/>
      <c r="E100" s="82" t="n">
        <v>0.01</v>
      </c>
      <c r="F100" s="83" t="s">
        <v>5274</v>
      </c>
      <c r="G100" s="86"/>
      <c r="H100" s="87"/>
    </row>
    <row r="101" customFormat="false" ht="14.2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c r="E101" s="82" t="n">
        <v>0.01</v>
      </c>
      <c r="F101" s="83" t="s">
        <v>5274</v>
      </c>
      <c r="G101" s="86"/>
      <c r="H101" s="87"/>
    </row>
    <row r="102" customFormat="false" ht="14.25" hidden="false" customHeight="false" outlineLevel="0" collapsed="false">
      <c r="A102" s="78" t="s">
        <v>1177</v>
      </c>
      <c r="B102" s="79" t="str">
        <f aca="false">IF(A102="NEWCOD",IF(ISBLANK(G102),"renseigner le champ 'Nouveau taxon'",G102),VLOOKUP(A102,'Ref Taxo'!A:B,2,FALSE()))</f>
        <v>Conocephalum conicum</v>
      </c>
      <c r="C102" s="80" t="n">
        <f aca="false">IF(A102="NEWCOD",IF(ISBLANK(H102),"NoCod",H102),VLOOKUP(A102,'Ref Taxo'!A:D,4,FALSE()))</f>
        <v>1176</v>
      </c>
      <c r="D102" s="81" t="n">
        <v>0.01</v>
      </c>
      <c r="E102" s="82" t="n">
        <v>0.01</v>
      </c>
      <c r="F102" s="83" t="s">
        <v>5274</v>
      </c>
      <c r="G102" s="86"/>
      <c r="H102" s="87"/>
    </row>
    <row r="103" customFormat="false" ht="14.25" hidden="false" customHeight="false" outlineLevel="0" collapsed="false">
      <c r="A103" s="78" t="s">
        <v>3375</v>
      </c>
      <c r="B103" s="79" t="str">
        <f aca="false">IF(A103="NEWCOD",IF(ISBLANK(G103),"renseigner le champ 'Nouveau taxon'",G103),VLOOKUP(A103,'Ref Taxo'!A:B,2,FALSE()))</f>
        <v>Pellia</v>
      </c>
      <c r="C103" s="80" t="n">
        <f aca="false">IF(A103="NEWCOD",IF(ISBLANK(H103),"NoCod",H103),VLOOKUP(A103,'Ref Taxo'!A:D,4,FALSE()))</f>
        <v>1196</v>
      </c>
      <c r="D103" s="81" t="n">
        <v>0.01</v>
      </c>
      <c r="E103" s="82" t="n">
        <v>0.01</v>
      </c>
      <c r="F103" s="83" t="s">
        <v>5274</v>
      </c>
      <c r="G103" s="86"/>
      <c r="H103" s="87"/>
    </row>
    <row r="104" customFormat="false" ht="14.25" hidden="false" customHeight="false" outlineLevel="0" collapsed="false">
      <c r="A104" s="78" t="s">
        <v>1061</v>
      </c>
      <c r="B104" s="79" t="str">
        <f aca="false">IF(A104="NEWCOD",IF(ISBLANK(G104),"renseigner le champ 'Nouveau taxon'",G104),VLOOKUP(A104,'Ref Taxo'!A:B,2,FALSE()))</f>
        <v>Cinclidotus fontinaloides</v>
      </c>
      <c r="C104" s="80" t="n">
        <f aca="false">IF(A104="NEWCOD",IF(ISBLANK(H104),"NoCod",H104),VLOOKUP(A104,'Ref Taxo'!A:D,4,FALSE()))</f>
        <v>1320</v>
      </c>
      <c r="D104" s="81"/>
      <c r="E104" s="82" t="n">
        <v>0.01</v>
      </c>
      <c r="F104" s="83" t="s">
        <v>5274</v>
      </c>
      <c r="G104" s="86"/>
      <c r="H104" s="87"/>
    </row>
    <row r="105" customFormat="false" ht="14.2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t="n">
        <v>0.01</v>
      </c>
      <c r="F105" s="83" t="s">
        <v>5274</v>
      </c>
      <c r="G105" s="86"/>
      <c r="H105" s="87"/>
    </row>
    <row r="106" customFormat="false" ht="14.25" hidden="false" customHeight="false" outlineLevel="0" collapsed="false">
      <c r="A106" s="78" t="s">
        <v>1963</v>
      </c>
      <c r="B106" s="79" t="str">
        <f aca="false">IF(A106="NEWCOD",IF(ISBLANK(G106),"renseigner le champ 'Nouveau taxon'",G106),VLOOKUP(A106,'Ref Taxo'!A:B,2,FALSE()))</f>
        <v>Fissidens viridulus</v>
      </c>
      <c r="C106" s="80" t="n">
        <f aca="false">IF(A106="NEWCOD",IF(ISBLANK(H106),"NoCod",H106),VLOOKUP(A106,'Ref Taxo'!A:D,4,FALSE()))</f>
        <v>1301</v>
      </c>
      <c r="D106" s="81" t="n">
        <v>0.01</v>
      </c>
      <c r="E106" s="82" t="n">
        <v>0.01</v>
      </c>
      <c r="F106" s="83" t="s">
        <v>5275</v>
      </c>
      <c r="G106" s="86"/>
      <c r="H106" s="87"/>
    </row>
    <row r="107" customFormat="false" ht="14.2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c r="E107" s="82" t="n">
        <v>0.01</v>
      </c>
      <c r="F107" s="83" t="s">
        <v>5274</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c r="E108" s="82" t="n">
        <v>0.01</v>
      </c>
      <c r="F108" s="83" t="s">
        <v>5274</v>
      </c>
      <c r="G108" s="86"/>
      <c r="H108" s="87"/>
    </row>
    <row r="109" customFormat="false" ht="14.25" hidden="false" customHeight="false" outlineLevel="0" collapsed="false">
      <c r="A109" s="78" t="s">
        <v>4837</v>
      </c>
      <c r="B109" s="79" t="str">
        <f aca="false">IF(A109="NEWCOD",IF(ISBLANK(G109),"renseigner le champ 'Nouveau taxon'",G109),VLOOKUP(A109,'Ref Taxo'!A:B,2,FALSE()))</f>
        <v>Thamnobryum alopecurum</v>
      </c>
      <c r="C109" s="80" t="n">
        <f aca="false">IF(A109="NEWCOD",IF(ISBLANK(H109),"NoCod",H109),VLOOKUP(A109,'Ref Taxo'!A:D,4,FALSE()))</f>
        <v>1344</v>
      </c>
      <c r="D109" s="81"/>
      <c r="E109" s="82" t="n">
        <v>0.01</v>
      </c>
      <c r="F109" s="83" t="s">
        <v>5274</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3" t="s">
        <v>5275</v>
      </c>
      <c r="G110" s="86"/>
      <c r="H110" s="87"/>
    </row>
    <row r="111" customFormat="false" ht="14.25" hidden="false" customHeight="false" outlineLevel="0" collapsed="false">
      <c r="A111" s="78" t="s">
        <v>2048</v>
      </c>
      <c r="B111" s="79" t="str">
        <f aca="false">IF(A111="NEWCOD",IF(ISBLANK(G111),"renseigner le champ 'Nouveau taxon'",G111),VLOOKUP(A111,'Ref Taxo'!A:B,2,FALSE()))</f>
        <v>Glechoma hederacea</v>
      </c>
      <c r="C111" s="80" t="n">
        <f aca="false">IF(A111="NEWCOD",IF(ISBLANK(H111),"NoCod",H111),VLOOKUP(A111,'Ref Taxo'!A:D,4,FALSE()))</f>
        <v>19767</v>
      </c>
      <c r="D111" s="81"/>
      <c r="E111" s="82" t="n">
        <v>0.01</v>
      </c>
      <c r="F111" s="83" t="s">
        <v>5274</v>
      </c>
      <c r="G111" s="86"/>
      <c r="H111" s="87"/>
    </row>
    <row r="112" customFormat="false" ht="14.2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c r="E112" s="82" t="n">
        <v>0.01</v>
      </c>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Mikael Tréguier</cp:lastModifiedBy>
  <cp:lastPrinted>2017-08-03T14:39:23Z</cp:lastPrinted>
  <dcterms:modified xsi:type="dcterms:W3CDTF">2023-01-13T15:09:24Z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