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0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<sst xmlns="http://schemas.openxmlformats.org/spreadsheetml/2006/main" count="6480" uniqueCount="5304">
  <si>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</si>
  <si>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</si>
  <si>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</si>
  <si>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</si>
  <si>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</si>
  <si>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</si>
  <si>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</si>
  <si>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</si>
  <si>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</si>
  <si>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</si>
  <si>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</si>
  <si>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</si>
  <si>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</si>
  <si>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</si>
  <si>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</si>
  <si>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</si>
  <si>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</si>
  <si>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</si>
  <si>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</si>
  <si>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</si>
  <si>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</si>
  <si>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</si>
  <si>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</si>
  <si>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</si>
  <si>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</si>
  <si>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</si>
  <si>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</si>
  <si>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</si>
  <si>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</si>
  <si>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</si>
  <si>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</si>
  <si>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</si>
  <si>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</si>
  <si>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</si>
  <si>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</si>
  <si>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</si>
  <si>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</si>
  <si>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</si>
  <si>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</si>
  <si>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</si>
  <si>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</si>
  <si>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</si>
  <si>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</si>
  <si>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</si>
  <si>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</si>
  <si>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</si>
  <si>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</si>
  <si>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</si>
  <si>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</si>
  <si>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</si>
  <si>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</si>
  <si>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</si>
  <si>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</si>
  <si>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</si>
  <si>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</si>
  <si>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</si>
  <si>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</si>
  <si>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</si>
  <si>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</si>
  <si>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</si>
  <si>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</si>
  <si>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</si>
  <si>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</si>
  <si>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</si>
  <si>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</si>
  <si>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</si>
  <si>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</si>
  <si>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</si>
  <si>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</si>
  <si>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</si>
  <si>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</si>
  <si>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</si>
  <si>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</si>
  <si>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</si>
  <si>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</si>
  <si>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</si>
  <si>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</si>
  <si>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</si>
  <si>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</si>
  <si>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</si>
  <si>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</si>
  <si>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</si>
  <si>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</si>
  <si>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</si>
  <si>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</si>
  <si>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</si>
  <si>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</si>
  <si>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</si>
  <si>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</si>
  <si>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</si>
  <si>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</si>
  <si>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</si>
  <si>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</si>
  <si>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</si>
  <si>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</si>
  <si>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</si>
  <si>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</si>
  <si>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</si>
  <si>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</si>
  <si>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</si>
  <si>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</si>
  <si>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</si>
  <si>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</si>
  <si>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</si>
  <si>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</si>
  <si>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</si>
  <si>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</si>
  <si>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</si>
  <si>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</si>
  <si>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</si>
  <si>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</si>
  <si>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</si>
  <si>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</si>
  <si>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</si>
  <si>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</si>
  <si>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</si>
  <si>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</si>
  <si>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</si>
  <si>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</si>
  <si>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</si>
  <si>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</si>
  <si>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</si>
  <si>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</si>
  <si>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</si>
  <si>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</si>
  <si>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</si>
  <si>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</si>
  <si>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</si>
  <si>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</si>
  <si>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</si>
  <si>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</si>
  <si>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</si>
  <si>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</si>
  <si>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</si>
  <si>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</si>
  <si>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</si>
  <si>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</si>
  <si>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</si>
  <si>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</si>
  <si>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</si>
  <si>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</si>
  <si>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</si>
  <si>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</si>
  <si>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</si>
  <si>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</si>
  <si>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</si>
  <si>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</si>
  <si>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</si>
  <si>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</si>
  <si>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</si>
  <si>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</si>
  <si>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</si>
  <si>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</si>
  <si>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</si>
  <si>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</si>
  <si>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</si>
  <si>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</si>
  <si>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</si>
  <si>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</si>
  <si>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</si>
  <si>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</si>
  <si>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</si>
  <si>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</si>
  <si>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</si>
  <si>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</si>
  <si>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</si>
  <si>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</si>
  <si>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</si>
  <si>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</si>
  <si>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</si>
  <si>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</si>
  <si>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</si>
  <si>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</si>
  <si>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</si>
  <si>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</si>
  <si>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</si>
  <si>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</si>
  <si>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</si>
  <si>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</si>
  <si>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</si>
  <si>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</si>
  <si>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</si>
  <si>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</si>
  <si>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</si>
  <si>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</si>
  <si>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</si>
  <si>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</si>
  <si>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</si>
  <si>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</si>
  <si>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</si>
  <si>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</si>
  <si>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</si>
  <si>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</si>
  <si>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</si>
  <si>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</si>
  <si>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</si>
  <si>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</si>
  <si>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</si>
  <si>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</si>
  <si>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</si>
  <si>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</si>
  <si>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</si>
  <si>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</si>
  <si>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</si>
  <si>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</si>
  <si>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</si>
  <si>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</si>
  <si>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</si>
  <si>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</si>
  <si>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</si>
  <si>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</si>
  <si>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</si>
  <si>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</si>
  <si>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</si>
  <si>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</si>
  <si>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</si>
  <si>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</si>
  <si>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</si>
  <si>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</si>
  <si>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</si>
  <si>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</si>
  <si>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</si>
  <si>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</si>
  <si>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</si>
  <si>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</si>
  <si>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</si>
  <si>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</si>
  <si>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</si>
  <si>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</si>
  <si>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</si>
  <si>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</si>
  <si>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</si>
  <si>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</si>
  <si>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</si>
  <si>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</si>
  <si>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</si>
  <si>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</si>
  <si>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</si>
  <si>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</si>
  <si>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</si>
  <si>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</si>
  <si>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</si>
  <si>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</si>
  <si>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</si>
  <si>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</si>
  <si>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</si>
  <si>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</si>
  <si>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</si>
  <si>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</si>
  <si>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</si>
  <si>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</si>
  <si>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</si>
  <si>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</si>
  <si>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</si>
  <si>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</si>
  <si>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</si>
  <si>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</si>
  <si>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</si>
  <si>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</si>
  <si>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</si>
  <si>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</si>
  <si>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</si>
  <si>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</si>
  <si>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</si>
  <si>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</si>
  <si>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</si>
  <si>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</si>
  <si>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</si>
  <si>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</si>
  <si>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</si>
  <si>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</si>
  <si>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</si>
  <si>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</si>
  <si>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</si>
  <si>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</si>
  <si>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</si>
  <si>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</si>
  <si>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</si>
  <si>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</si>
  <si>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</si>
  <si>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</si>
  <si>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</si>
  <si>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</si>
  <si>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</si>
  <si>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</si>
  <si>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</si>
  <si>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</si>
  <si>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</si>
  <si>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</si>
  <si>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</si>
  <si>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</si>
  <si>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</si>
  <si>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</si>
  <si>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</si>
  <si>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</si>
  <si>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</si>
  <si>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</si>
  <si>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</si>
  <si>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</si>
  <si>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</si>
  <si>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</si>
  <si>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</si>
  <si>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</si>
  <si>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</si>
  <si>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</si>
  <si>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</si>
  <si>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</si>
  <si>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</si>
  <si>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</si>
  <si>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</si>
  <si>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</si>
  <si>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</si>
  <si>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</si>
  <si>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</si>
  <si>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</si>
  <si>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</si>
  <si>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</si>
  <si>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</si>
  <si>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</si>
  <si>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</si>
  <si>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</si>
  <si>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</si>
  <si>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</si>
  <si>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</si>
  <si>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</si>
  <si>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</si>
  <si>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</si>
  <si>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</si>
  <si>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</si>
  <si>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</si>
  <si>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</si>
  <si>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</si>
  <si>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</si>
  <si>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</si>
  <si>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</si>
  <si>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</si>
  <si>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</si>
  <si>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</si>
  <si>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</si>
  <si>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</si>
  <si>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</si>
  <si>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</si>
  <si>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</si>
  <si>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</si>
  <si>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</si>
  <si>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</si>
  <si>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</si>
  <si>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</si>
  <si>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</si>
  <si>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</si>
  <si>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</si>
  <si>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</si>
  <si>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</si>
  <si>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</si>
  <si>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</si>
  <si>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</si>
  <si>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</si>
  <si>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</si>
  <si>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</si>
  <si>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</si>
  <si>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</si>
  <si>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</si>
  <si>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</si>
  <si>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</si>
  <si>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</si>
  <si>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</si>
  <si>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</si>
  <si>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</si>
  <si>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</si>
  <si>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</si>
  <si>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</si>
  <si>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</si>
  <si>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</si>
  <si>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</si>
  <si>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</si>
  <si>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</si>
  <si>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</si>
  <si>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</si>
  <si>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</si>
  <si>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</si>
  <si>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</si>
  <si>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</si>
  <si>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</si>
  <si>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</si>
  <si>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</si>
  <si>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</si>
  <si>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</si>
  <si>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</si>
  <si>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</si>
  <si>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</si>
  <si>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</si>
  <si>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</si>
  <si>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</si>
  <si>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</si>
  <si>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</si>
  <si>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</si>
  <si>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</si>
  <si>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</si>
  <si>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</si>
  <si>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</si>
  <si>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</si>
  <si>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</si>
  <si>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</si>
  <si>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</si>
  <si>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</si>
  <si>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</si>
  <si>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</si>
  <si>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</si>
  <si>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</si>
  <si>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</si>
  <si>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</si>
  <si>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</si>
  <si>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</si>
  <si>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</si>
  <si>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</si>
  <si>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</si>
  <si>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</si>
  <si>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</si>
  <si>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</si>
  <si>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</si>
  <si>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</si>
  <si>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</si>
  <si>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</si>
  <si>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</si>
  <si>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</si>
  <si>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</si>
  <si>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</si>
  <si>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</si>
  <si>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</si>
  <si>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</si>
  <si>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</si>
  <si>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</si>
  <si>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</si>
  <si>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</si>
  <si>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</si>
  <si>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</si>
  <si>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</si>
  <si>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</si>
  <si>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</si>
  <si>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</si>
  <si>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</si>
  <si>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</si>
  <si>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</si>
  <si>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</si>
  <si>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</si>
  <si>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</si>
  <si>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</si>
  <si>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</si>
  <si>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</si>
  <si>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</si>
  <si>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</si>
  <si>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</si>
  <si>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</si>
  <si>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</si>
  <si>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</si>
  <si>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</si>
  <si>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</si>
  <si>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</si>
  <si>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</si>
  <si>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</si>
  <si>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</si>
  <si>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</si>
  <si>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</si>
  <si>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</si>
  <si>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</si>
  <si>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</si>
  <si>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</si>
  <si>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</si>
  <si>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</si>
  <si>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</si>
  <si>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</si>
  <si>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</si>
  <si>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</si>
  <si>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</si>
  <si>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</si>
  <si>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</si>
  <si>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</si>
  <si>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</si>
  <si>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</si>
  <si>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</si>
  <si>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</si>
  <si>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</si>
  <si>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</si>
  <si>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</si>
  <si>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</si>
  <si>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</si>
  <si>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</si>
  <si>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</si>
  <si>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</si>
  <si>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</si>
  <si>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</si>
  <si>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</si>
  <si>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</si>
  <si>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</si>
  <si>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</si>
  <si>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</si>
  <si>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</si>
  <si>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</si>
  <si>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</si>
  <si>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</si>
  <si>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</si>
  <si>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</si>
  <si>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</si>
  <si>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</si>
  <si>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</si>
  <si>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</si>
  <si>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</si>
  <si>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</si>
  <si>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</si>
  <si>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</si>
  <si>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</si>
  <si>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</si>
  <si>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</si>
  <si>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</si>
  <si>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</si>
  <si>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</si>
  <si>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</si>
  <si>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</si>
  <si>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</si>
  <si>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</si>
  <si>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</si>
  <si>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</si>
  <si>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</si>
  <si>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</si>
  <si>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</si>
  <si>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</si>
  <si>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</si>
  <si>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</si>
  <si>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</si>
  <si>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</si>
  <si>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</si>
  <si>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</si>
  <si>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</si>
  <si>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</si>
  <si>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</si>
  <si>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</si>
  <si>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</si>
  <si>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</si>
  <si>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</si>
  <si>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</si>
  <si>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</si>
  <si>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</si>
  <si>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</si>
  <si>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</si>
  <si>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</si>
  <si>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</si>
  <si>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</si>
  <si>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</si>
  <si>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</si>
  <si>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</si>
  <si>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</si>
  <si>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</si>
  <si>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</si>
  <si>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</si>
  <si>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</si>
  <si>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</si>
  <si>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</si>
  <si>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</si>
  <si>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</si>
  <si>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</si>
  <si>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</si>
  <si>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</si>
  <si>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</si>
  <si>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</si>
  <si>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</si>
  <si>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</si>
  <si>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</si>
  <si>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</si>
  <si>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</si>
  <si>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</si>
  <si>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</si>
  <si>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</si>
  <si>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</si>
  <si>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</si>
  <si>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</si>
  <si>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</si>
  <si>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</si>
  <si>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</si>
  <si>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</si>
  <si>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</si>
  <si>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</si>
  <si>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</si>
  <si>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</si>
  <si>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</si>
  <si>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</si>
  <si>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</si>
  <si>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</si>
  <si>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</si>
  <si>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</si>
  <si>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</si>
  <si>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</si>
  <si>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</si>
  <si>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</si>
  <si>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</si>
  <si>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</si>
  <si>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</si>
  <si>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</si>
  <si>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</si>
  <si>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</si>
  <si>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</si>
  <si>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</si>
  <si>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</si>
  <si>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</si>
  <si>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</si>
  <si>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</si>
  <si>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</si>
  <si>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</si>
  <si>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</si>
  <si>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</si>
  <si>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</si>
  <si>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</si>
  <si>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</si>
  <si>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</si>
  <si>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</si>
  <si>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</si>
  <si>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</si>
  <si>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</si>
  <si>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</si>
  <si>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</si>
  <si>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</si>
  <si>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</si>
  <si>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</si>
  <si>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</si>
  <si>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</si>
  <si>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</si>
  <si>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</si>
  <si>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</si>
  <si>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</si>
  <si>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</si>
  <si>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</si>
  <si>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</si>
  <si>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</si>
  <si>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</si>
  <si>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</si>
  <si>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</si>
  <si>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</si>
  <si>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</si>
  <si>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</si>
  <si>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</si>
  <si>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</si>
  <si>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</si>
  <si>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</si>
  <si>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</si>
  <si>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</si>
  <si>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</si>
  <si>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</si>
  <si>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</si>
  <si>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</si>
  <si>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</si>
  <si>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</si>
  <si>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</si>
  <si>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</si>
  <si>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</si>
  <si>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</si>
  <si>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</si>
  <si>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</si>
  <si>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</si>
  <si>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</si>
  <si>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</si>
  <si>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</si>
  <si>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</si>
  <si>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</si>
  <si>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</si>
  <si>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</si>
  <si>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</si>
  <si>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</si>
  <si>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</si>
  <si>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</si>
  <si>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</si>
  <si>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</si>
  <si>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</si>
  <si>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</si>
  <si>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</si>
  <si>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</si>
  <si>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</si>
  <si>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</si>
  <si>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</si>
  <si>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</si>
  <si>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</si>
  <si>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</si>
  <si>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</si>
  <si>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</si>
  <si>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</si>
  <si>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</si>
  <si>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</si>
  <si>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</si>
  <si>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</si>
  <si>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</si>
  <si>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</si>
  <si>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</si>
  <si>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</si>
  <si>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</si>
  <si>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</si>
  <si>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</si>
  <si>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</si>
  <si>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</si>
  <si>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</si>
  <si>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</si>
  <si>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</si>
  <si>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</si>
  <si>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</si>
  <si>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</si>
  <si>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</si>
  <si>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</si>
  <si>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</si>
  <si>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</si>
  <si>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</si>
  <si>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</si>
  <si>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</si>
  <si>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</si>
  <si>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</si>
  <si>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</si>
  <si>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</si>
  <si>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</si>
  <si>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</si>
  <si>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</si>
  <si>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</si>
  <si>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</si>
  <si>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</si>
  <si>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</si>
  <si>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</si>
  <si>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</si>
  <si>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</si>
  <si>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</si>
  <si>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</si>
  <si>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</si>
  <si>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</si>
  <si>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</si>
  <si>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</si>
  <si>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</si>
  <si>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</si>
  <si>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</si>
  <si>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</si>
  <si>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</si>
  <si>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</si>
  <si>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</si>
  <si>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</si>
  <si>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</si>
  <si>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</si>
  <si>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</si>
  <si>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</si>
  <si>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</si>
  <si>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</si>
  <si>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</si>
  <si>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</si>
  <si>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</si>
  <si>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</si>
  <si>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</si>
  <si>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</si>
  <si>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</si>
  <si>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</si>
  <si>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</si>
  <si>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</si>
  <si>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</si>
  <si>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</si>
  <si>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</si>
  <si>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</si>
  <si>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</si>
  <si>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</si>
  <si>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</si>
  <si>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</si>
  <si>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</si>
  <si>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</si>
  <si>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</si>
  <si>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</si>
  <si>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</si>
  <si>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</si>
  <si>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</si>
  <si>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</si>
  <si>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</si>
  <si>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</si>
  <si>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</si>
  <si>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</si>
  <si>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</si>
  <si>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</si>
  <si>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</si>
  <si>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</si>
  <si>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</si>
  <si>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</si>
  <si>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</si>
  <si>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</si>
  <si>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</si>
  <si>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</si>
  <si>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</si>
  <si>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</si>
  <si>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</si>
  <si>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</si>
  <si>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</si>
  <si>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</si>
  <si>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</si>
  <si>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</si>
  <si>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</si>
  <si>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</si>
  <si>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</si>
  <si>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</si>
  <si>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</si>
  <si>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</si>
  <si>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</si>
  <si>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</si>
  <si>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</si>
  <si>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</si>
  <si>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</si>
  <si>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</si>
  <si>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</si>
  <si>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</si>
  <si>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</si>
  <si>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</si>
  <si>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</si>
  <si>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</si>
  <si>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</si>
  <si>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</si>
  <si>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</si>
  <si>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</si>
  <si>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</si>
  <si>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</si>
  <si>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</si>
  <si>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</si>
  <si>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</si>
  <si>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</si>
  <si>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</si>
  <si>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</si>
  <si>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</si>
  <si>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</si>
  <si>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</si>
  <si>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</si>
  <si>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</si>
  <si>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</si>
  <si>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</si>
  <si>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</si>
  <si>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</si>
  <si>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</si>
  <si>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</si>
  <si>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</si>
  <si>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</si>
  <si>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</si>
  <si>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</si>
  <si>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</si>
  <si>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</si>
  <si>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</si>
  <si>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</si>
  <si>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</si>
  <si>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</si>
  <si>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</si>
  <si>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</si>
  <si>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</si>
  <si>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</si>
  <si>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</si>
  <si>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</si>
  <si>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</si>
  <si>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</si>
  <si>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</si>
  <si>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</si>
  <si>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</si>
  <si>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</si>
  <si>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</si>
  <si>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</si>
  <si>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</si>
  <si>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</si>
  <si>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</si>
  <si>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</si>
  <si>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</si>
  <si>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</si>
  <si>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</si>
  <si>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</si>
  <si>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</si>
  <si>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</si>
  <si>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</si>
  <si>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</si>
  <si>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</si>
  <si>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</si>
  <si>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</si>
  <si>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</si>
  <si>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</si>
  <si>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</si>
  <si>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</si>
  <si>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</si>
  <si>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</si>
  <si>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</si>
  <si>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</si>
  <si>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</si>
  <si>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</si>
  <si>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</si>
  <si>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</si>
  <si>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</si>
  <si>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</si>
  <si>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</si>
  <si>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</si>
  <si>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</si>
  <si>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</si>
  <si>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</si>
  <si>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</si>
  <si>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</si>
  <si>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</si>
  <si>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</si>
  <si>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</si>
  <si>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</si>
  <si>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</si>
  <si>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</si>
  <si>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</si>
  <si>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</si>
  <si>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</si>
  <si>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</si>
  <si>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</si>
  <si>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</si>
  <si>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</si>
  <si>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</si>
  <si>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</si>
  <si>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</si>
  <si>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</si>
  <si>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</si>
  <si>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</si>
  <si>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</si>
  <si>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</si>
  <si>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</si>
  <si>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</si>
  <si>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</si>
  <si>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</si>
  <si>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</si>
  <si>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</si>
  <si>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</si>
  <si>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</si>
  <si>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</si>
  <si>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</si>
  <si>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</si>
  <si>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</si>
  <si>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</si>
  <si>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</si>
  <si>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</si>
  <si>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</si>
  <si>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</si>
  <si>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</si>
  <si>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</si>
  <si>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</si>
  <si>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</si>
  <si>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</si>
  <si>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</si>
  <si>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</si>
  <si>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</si>
  <si>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</si>
  <si>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</si>
  <si>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</si>
  <si>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</si>
  <si>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</si>
  <si>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</si>
  <si>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</si>
  <si>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</si>
  <si>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</si>
  <si>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</si>
  <si>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</si>
  <si>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</si>
  <si>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</si>
  <si>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</si>
  <si>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</si>
  <si>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</si>
  <si>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</si>
  <si>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</si>
  <si>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</si>
  <si>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</si>
  <si>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</si>
  <si>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</si>
  <si>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</si>
  <si>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</si>
  <si>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</si>
  <si>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</si>
  <si>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</si>
  <si>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</si>
  <si>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</si>
  <si>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</si>
  <si>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</si>
  <si>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</si>
  <si>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</si>
  <si>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</si>
  <si>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</si>
  <si>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</si>
  <si>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</si>
  <si>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</si>
  <si>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</si>
  <si>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</si>
  <si>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</si>
  <si>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</si>
  <si>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</si>
  <si>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</si>
  <si>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</si>
  <si>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</si>
  <si>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</si>
  <si>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</si>
  <si>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</si>
  <si>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</si>
  <si>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</si>
  <si>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</si>
  <si>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</si>
  <si>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</si>
  <si>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</si>
  <si>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</si>
  <si>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</si>
  <si>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</si>
  <si>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</si>
  <si>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</si>
  <si>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</si>
  <si>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</si>
  <si>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</si>
  <si>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</si>
  <si>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</si>
  <si>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</si>
  <si>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</si>
  <si>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</si>
  <si>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</si>
  <si>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</si>
  <si>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</si>
  <si>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</si>
  <si>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</si>
  <si>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</si>
  <si>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</si>
  <si>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</si>
  <si>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</si>
  <si>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</si>
  <si>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</si>
  <si>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</si>
  <si>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</si>
  <si>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</si>
  <si>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</si>
  <si>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</si>
  <si>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</si>
  <si>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</si>
  <si>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</si>
  <si>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</si>
  <si>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</si>
  <si>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</si>
  <si>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</si>
  <si>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</si>
  <si>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</si>
  <si>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</si>
  <si>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</si>
  <si>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</si>
  <si>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</si>
  <si>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</si>
  <si>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</si>
  <si>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</si>
  <si>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</si>
  <si>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</si>
  <si>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</si>
  <si>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</si>
  <si>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</si>
  <si>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</si>
  <si>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</si>
  <si>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</si>
  <si>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</si>
  <si>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</si>
  <si>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</si>
  <si>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</si>
  <si>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</si>
  <si>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</si>
  <si>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</si>
  <si>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</si>
  <si>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</si>
  <si>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</si>
  <si>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</si>
  <si>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</si>
  <si>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</si>
  <si>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</si>
  <si>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</si>
  <si>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</si>
  <si>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</si>
  <si>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</si>
  <si>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</si>
  <si>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</si>
  <si>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</si>
  <si>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</si>
  <si>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</si>
  <si>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</si>
  <si>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</si>
  <si>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</si>
  <si>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</si>
  <si>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</si>
  <si>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</si>
  <si>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</si>
  <si>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</si>
  <si>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</si>
  <si>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</si>
  <si>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</si>
  <si>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</si>
  <si>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</si>
  <si>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</si>
  <si>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</si>
  <si>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</si>
  <si>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</si>
  <si>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</si>
  <si>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</si>
  <si>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</si>
  <si>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</si>
  <si>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</si>
  <si>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</si>
  <si>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</si>
  <si>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</si>
  <si>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</si>
  <si>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</si>
  <si>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</si>
  <si>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</si>
  <si>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</si>
  <si>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</si>
  <si>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</si>
  <si>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</si>
  <si>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</si>
  <si>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</si>
  <si>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</si>
  <si>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</si>
  <si>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</si>
  <si>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</si>
  <si>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</si>
  <si>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</si>
  <si>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</si>
  <si>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</si>
  <si>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</si>
  <si>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</si>
  <si>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</si>
  <si>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</si>
  <si>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</si>
  <si>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</si>
  <si>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</si>
  <si>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</si>
  <si>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</si>
  <si>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</si>
  <si>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</si>
  <si>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</si>
  <si>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</si>
  <si>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</si>
  <si>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</si>
  <si>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</si>
  <si>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</si>
  <si>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</si>
  <si>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</si>
  <si>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</si>
  <si>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</si>
  <si>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</si>
  <si>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</si>
  <si>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</si>
  <si>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</si>
  <si>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</si>
  <si>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</si>
  <si>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</si>
  <si>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</si>
  <si>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</si>
  <si>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</si>
  <si>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</si>
  <si>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</si>
  <si>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</si>
  <si>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</si>
  <si>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</si>
  <si>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</si>
  <si>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</si>
  <si>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</si>
  <si>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</si>
  <si>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</si>
  <si>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</si>
  <si>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</si>
  <si>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</si>
  <si>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</si>
  <si>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</si>
  <si>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</si>
  <si>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</si>
  <si>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</si>
  <si>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</si>
  <si>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</si>
  <si>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</si>
  <si>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</si>
  <si>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</si>
  <si>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</si>
  <si>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</si>
  <si>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</si>
  <si>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</si>
  <si>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</si>
  <si>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</si>
  <si>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</si>
  <si>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</si>
  <si>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</si>
  <si>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</si>
  <si>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</si>
  <si>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</si>
  <si>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</si>
  <si>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</si>
  <si>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</si>
  <si>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</si>
  <si>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</si>
  <si>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</si>
  <si>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</si>
  <si>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</si>
  <si>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</si>
  <si>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</si>
  <si>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</si>
  <si>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</si>
  <si>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</si>
  <si>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</si>
  <si>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</si>
  <si>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</si>
  <si>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</si>
  <si>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</si>
  <si>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</si>
  <si>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</si>
  <si>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</si>
  <si>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</si>
  <si>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</si>
  <si>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</si>
  <si>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</si>
  <si>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</si>
  <si>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</si>
  <si>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</si>
  <si>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</si>
  <si>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</si>
  <si>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</si>
  <si>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</si>
  <si>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</si>
  <si>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</si>
  <si>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</si>
  <si>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</si>
  <si>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</si>
  <si>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</si>
  <si>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</si>
  <si>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</si>
  <si>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</si>
  <si>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</si>
  <si>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</si>
  <si>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</si>
  <si>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</si>
  <si>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</si>
  <si>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</si>
  <si>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</si>
  <si>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</si>
  <si>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</si>
  <si>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</si>
  <si>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</si>
  <si>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</si>
  <si>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</si>
  <si>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</si>
  <si>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</si>
  <si>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</si>
  <si>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</si>
  <si>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</si>
  <si>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</si>
  <si>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</si>
  <si>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</si>
  <si>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</si>
  <si>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</si>
  <si>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</si>
  <si>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</si>
  <si>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</si>
  <si>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</si>
  <si>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</si>
  <si>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</si>
  <si>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</si>
  <si>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</si>
  <si>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</si>
  <si>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</si>
  <si>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</si>
  <si>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</si>
  <si>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</si>
  <si>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</si>
  <si>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</si>
  <si>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</si>
  <si>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</si>
  <si>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</si>
  <si>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</si>
  <si>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</si>
  <si>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</si>
  <si>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</si>
  <si>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</si>
  <si>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</si>
  <si>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</si>
  <si>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</si>
  <si>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</si>
  <si>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</si>
  <si>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</si>
  <si>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</si>
  <si>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</si>
  <si>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</si>
  <si>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</si>
  <si>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</si>
  <si>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</si>
  <si>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</si>
  <si>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</si>
  <si>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</si>
  <si>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</si>
  <si>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</si>
  <si>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</si>
  <si>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</si>
  <si>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</si>
  <si>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</si>
  <si>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</si>
  <si>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</si>
  <si>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</si>
  <si>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</si>
  <si>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</si>
  <si>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</si>
  <si>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</si>
  <si>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</si>
  <si>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</si>
  <si>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</si>
  <si>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</si>
  <si>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</si>
  <si>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</si>
  <si>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</si>
  <si>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</si>
  <si>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</si>
  <si>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</si>
  <si>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</si>
  <si>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</si>
  <si>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</si>
  <si>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</si>
  <si>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</si>
  <si>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</si>
  <si>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</si>
  <si>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</si>
  <si>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</si>
  <si>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</si>
  <si>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</si>
  <si>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</si>
  <si>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</si>
  <si>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</si>
  <si>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</si>
  <si>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</si>
  <si>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</si>
  <si>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</si>
  <si>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</si>
  <si>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</si>
  <si>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</si>
  <si>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</si>
  <si>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</si>
  <si>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</si>
  <si>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</si>
  <si>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</si>
  <si>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</si>
  <si>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</si>
  <si>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</si>
  <si>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</si>
  <si>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</si>
  <si>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</si>
  <si>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</si>
  <si>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</si>
  <si>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</si>
  <si>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</si>
  <si>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</si>
  <si>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</si>
  <si>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</si>
  <si>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</si>
  <si>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</si>
  <si>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</si>
  <si>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</si>
  <si>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</si>
  <si>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</si>
  <si>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</si>
  <si>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</si>
  <si>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</si>
  <si>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</si>
  <si>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</si>
  <si>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</si>
  <si>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</si>
  <si>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</si>
  <si>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</si>
  <si>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</si>
  <si>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</si>
  <si>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</si>
  <si>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</si>
  <si>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</si>
  <si>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</si>
  <si>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</si>
  <si>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</si>
  <si>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</si>
  <si>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</si>
  <si>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</si>
  <si>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</si>
  <si>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</si>
  <si>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</si>
  <si>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</si>
  <si>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</si>
  <si>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</si>
  <si>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</si>
  <si>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</si>
  <si>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</si>
  <si>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</si>
  <si>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</si>
  <si>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</si>
  <si>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</si>
  <si>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</si>
  <si>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</si>
  <si>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</si>
  <si>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</si>
  <si>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</si>
  <si>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</si>
  <si>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</si>
  <si>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</si>
  <si>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</si>
  <si>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</si>
  <si>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</si>
  <si>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</si>
  <si>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</si>
  <si>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</si>
  <si>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</si>
  <si>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</si>
  <si>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</si>
  <si>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</si>
  <si>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</si>
  <si>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</si>
  <si>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</si>
  <si>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</si>
  <si>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</si>
  <si>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</si>
  <si>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</si>
  <si>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</si>
  <si>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</si>
  <si>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</si>
  <si>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</si>
  <si>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</si>
  <si>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</si>
  <si>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</si>
  <si>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</si>
  <si>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</si>
  <si>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</si>
  <si>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</si>
  <si>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</si>
  <si>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</si>
  <si>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</si>
  <si>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</si>
  <si>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</si>
  <si>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</si>
  <si>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</si>
  <si>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</si>
  <si>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</si>
  <si>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</si>
  <si>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</si>
  <si>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</si>
  <si>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</si>
  <si>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</si>
  <si>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</si>
  <si>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</si>
  <si>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</si>
  <si>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</si>
  <si>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</si>
  <si>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</si>
  <si>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</si>
  <si>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</si>
  <si>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</si>
  <si>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</si>
  <si>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</si>
  <si>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</si>
  <si>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</si>
  <si>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</si>
  <si>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</si>
  <si>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</si>
  <si>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</si>
  <si>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</si>
  <si>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</si>
  <si>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</si>
  <si>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</si>
  <si>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</si>
  <si>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</si>
  <si>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</si>
  <si>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</si>
  <si>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</si>
  <si>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</si>
  <si>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</si>
  <si>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</si>
  <si>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</si>
  <si>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</si>
  <si>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</si>
  <si>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</si>
  <si>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</si>
  <si>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</si>
  <si>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</si>
  <si>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</si>
  <si>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</si>
  <si>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</si>
  <si>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</si>
  <si>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</si>
  <si>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</si>
  <si>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</si>
  <si>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</si>
  <si>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</si>
  <si>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</si>
  <si>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</si>
  <si>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</si>
  <si>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</si>
  <si>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</si>
  <si>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</si>
  <si>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</si>
  <si>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</si>
  <si>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</si>
  <si>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</si>
  <si>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</si>
  <si>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</si>
  <si>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</si>
  <si>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</si>
  <si>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</si>
  <si>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</si>
  <si>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</si>
  <si>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</si>
  <si>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</si>
  <si>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</si>
  <si>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</si>
  <si>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</si>
  <si>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</si>
  <si>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</si>
  <si>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</si>
  <si>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</si>
  <si>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</si>
  <si>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</si>
  <si>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</si>
  <si>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</si>
  <si>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</si>
  <si>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</si>
  <si>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</si>
  <si>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</si>
  <si>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</si>
  <si>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</si>
  <si>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</si>
  <si>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</si>
  <si>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</si>
  <si>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</si>
  <si>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</si>
  <si>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</si>
  <si>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</si>
  <si>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</si>
  <si>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</si>
  <si>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</si>
  <si>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</si>
  <si>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</si>
  <si>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</si>
  <si>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</si>
  <si>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</si>
  <si>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</si>
  <si>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</si>
  <si>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</si>
  <si>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</si>
  <si>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</si>
  <si>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</si>
  <si>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</si>
  <si>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</si>
  <si>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</si>
  <si>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</si>
  <si>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</si>
  <si>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</si>
  <si>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</si>
  <si>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</si>
  <si>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</si>
  <si>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</si>
  <si>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</si>
  <si>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</si>
  <si>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</si>
  <si>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</si>
  <si>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</si>
  <si>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</si>
  <si>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</si>
  <si>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</si>
  <si>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</si>
  <si>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</si>
  <si>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</si>
  <si>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</si>
  <si>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</si>
  <si>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</si>
  <si>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</si>
  <si>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</si>
  <si>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</si>
  <si>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</si>
  <si>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</si>
  <si>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</si>
  <si>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</si>
  <si>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</si>
  <si>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</si>
  <si>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</si>
  <si>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</si>
  <si>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</si>
  <si>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</si>
  <si>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</si>
  <si>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</si>
  <si>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</si>
  <si>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</si>
  <si>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</si>
  <si>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</si>
  <si>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</si>
  <si>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</si>
  <si>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</si>
  <si>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</si>
  <si>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</si>
  <si>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</si>
  <si>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</si>
  <si>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</si>
  <si>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</si>
  <si>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</si>
  <si>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</si>
  <si>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</si>
  <si>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</si>
  <si>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</si>
  <si>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</si>
  <si>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</si>
  <si>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</si>
  <si>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</si>
  <si>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</si>
  <si>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</si>
  <si>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</si>
  <si>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</si>
  <si>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</si>
  <si>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</si>
  <si>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</si>
  <si>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</si>
  <si>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</si>
  <si>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</si>
  <si>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</si>
  <si>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</si>
  <si>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</si>
  <si>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</si>
  <si>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</si>
  <si>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</si>
  <si>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</si>
  <si>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</si>
  <si>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</si>
  <si>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</si>
  <si>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</si>
  <si>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</si>
  <si>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</si>
  <si>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</si>
  <si>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</si>
  <si>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</si>
  <si>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</si>
  <si>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</si>
  <si>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</si>
  <si>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</si>
  <si>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</si>
  <si>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</si>
  <si>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</si>
  <si>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</si>
  <si>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</si>
  <si>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</si>
  <si>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</si>
  <si>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</si>
  <si>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</si>
  <si>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</si>
  <si>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</si>
  <si>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</si>
  <si>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</si>
  <si>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</si>
  <si>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</si>
  <si>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</si>
  <si>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</si>
  <si>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</si>
  <si>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</si>
  <si>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</si>
  <si>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</si>
  <si>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</si>
  <si>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</si>
  <si>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</si>
  <si>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</si>
  <si>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</si>
  <si>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</si>
  <si>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</si>
  <si>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</si>
  <si>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</si>
  <si>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</si>
  <si>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</si>
  <si>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</si>
  <si>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</si>
  <si>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</si>
  <si>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</si>
  <si>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</si>
  <si>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</si>
  <si>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</si>
  <si>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</si>
  <si>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</si>
  <si>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</si>
  <si>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</si>
  <si>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</si>
  <si>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</si>
  <si>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</si>
  <si>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</si>
  <si>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</si>
  <si>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</si>
  <si>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</si>
  <si>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</si>
  <si>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</si>
  <si>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</si>
  <si>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</si>
  <si>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</si>
  <si>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</si>
  <si>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</si>
  <si>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</si>
  <si>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</si>
  <si>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</si>
  <si>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</si>
  <si>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</si>
  <si>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</si>
  <si>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</si>
  <si>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</si>
  <si>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</si>
  <si>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</si>
  <si>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</si>
  <si>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</si>
  <si>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</si>
  <si>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</si>
  <si>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</si>
  <si>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</si>
  <si>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</si>
  <si>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</si>
  <si>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</si>
  <si>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</si>
  <si>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</si>
  <si>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</si>
  <si>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</si>
  <si>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</si>
  <si>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</si>
  <si>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</si>
  <si>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</si>
  <si>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</si>
  <si>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</si>
  <si>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</si>
  <si>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</si>
  <si>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</si>
  <si>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</si>
  <si>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</si>
  <si>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</si>
  <si>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</si>
  <si>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</si>
  <si>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</si>
  <si>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</si>
  <si>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</si>
  <si>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</si>
  <si>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</si>
  <si>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</si>
  <si>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</si>
  <si>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</si>
  <si>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</si>
  <si>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</si>
  <si>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</si>
  <si>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</si>
  <si>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</si>
  <si>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</si>
  <si>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</si>
  <si>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</si>
  <si>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</si>
  <si>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</si>
  <si>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</si>
  <si>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</si>
  <si>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</si>
  <si>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</si>
  <si>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</si>
  <si>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</si>
  <si>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</si>
  <si>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</si>
  <si>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</si>
  <si>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</si>
  <si>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</si>
  <si>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</si>
  <si>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</si>
  <si>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</si>
  <si>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</si>
  <si>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</si>
  <si>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</si>
  <si>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</si>
  <si>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</si>
  <si>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</si>
  <si>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</si>
  <si>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</si>
  <si>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</si>
  <si>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</si>
  <si>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</si>
  <si>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</si>
  <si>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</si>
  <si>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</si>
  <si>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</si>
  <si>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</si>
  <si>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</si>
  <si>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</si>
  <si>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</si>
  <si>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</si>
  <si>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</si>
  <si>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</si>
  <si>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</si>
  <si>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</si>
  <si>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</si>
  <si>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</si>
  <si>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</si>
  <si>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</si>
  <si>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</si>
  <si>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</si>
  <si>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</si>
  <si>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</si>
  <si>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</si>
  <si>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</si>
  <si>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</si>
  <si>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</si>
  <si>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</si>
  <si>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</si>
  <si>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</si>
  <si>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</si>
  <si>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</si>
  <si>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</si>
  <si>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</si>
  <si>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</si>
  <si>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</si>
  <si>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</si>
  <si>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</si>
  <si>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</si>
  <si>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</si>
  <si>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</si>
  <si>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</si>
  <si>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</si>
  <si>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</si>
  <si>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</si>
  <si>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</si>
  <si>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</si>
  <si>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</si>
  <si>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</si>
  <si>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</si>
  <si>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</si>
  <si>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</si>
  <si>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</si>
  <si>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</si>
  <si>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</si>
  <si>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</si>
  <si>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</si>
  <si>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</si>
  <si>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</si>
  <si>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</si>
  <si>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</si>
  <si>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</si>
  <si>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</si>
  <si>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</si>
  <si>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</si>
  <si>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</si>
  <si>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</si>
  <si>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</si>
  <si>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</si>
  <si>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</si>
  <si>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</si>
  <si>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</si>
  <si>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</si>
  <si>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</si>
  <si>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</si>
  <si>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</si>
  <si>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</si>
  <si>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</si>
  <si>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</si>
  <si>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</si>
  <si>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</si>
  <si>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</si>
  <si>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</si>
  <si>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</si>
  <si>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</si>
  <si>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</si>
  <si>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</si>
  <si>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</si>
  <si>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</si>
  <si>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</si>
  <si>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</si>
  <si>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</si>
  <si>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</si>
  <si>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</si>
  <si>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</si>
  <si>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</si>
  <si>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</si>
  <si>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</si>
  <si>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</si>
  <si>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</si>
  <si>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</si>
  <si>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</si>
  <si>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</si>
  <si>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</si>
  <si>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</si>
  <si>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</si>
  <si>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</si>
  <si>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</si>
  <si>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</si>
  <si>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</si>
  <si>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</si>
  <si>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</si>
  <si>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</si>
  <si>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</si>
  <si>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</si>
  <si>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</si>
  <si>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</si>
  <si>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</si>
  <si>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</si>
  <si>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</si>
  <si>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</si>
  <si>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</si>
  <si>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</si>
  <si>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</si>
  <si>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</si>
  <si>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</si>
  <si>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</si>
  <si>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</si>
  <si>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</si>
  <si>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</si>
  <si>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</si>
  <si>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</si>
  <si>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</si>
  <si>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</si>
  <si>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</si>
  <si>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</si>
  <si>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</si>
  <si>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</si>
  <si>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</si>
  <si>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</si>
  <si>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</si>
  <si>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</si>
  <si>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</si>
  <si>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</si>
  <si>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</si>
  <si>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</si>
  <si>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</si>
  <si>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</si>
  <si>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</si>
  <si>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</si>
  <si>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</si>
  <si>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</si>
  <si>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</si>
  <si>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</si>
  <si>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</si>
  <si>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</si>
  <si>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</si>
  <si>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</si>
  <si>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</si>
  <si>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</si>
  <si>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</si>
  <si>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</si>
  <si>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</si>
  <si>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</si>
  <si>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</si>
  <si>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</si>
  <si>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</si>
  <si>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</si>
  <si>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</si>
  <si>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</si>
  <si>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</si>
  <si>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</si>
  <si>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</si>
  <si>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</si>
  <si>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</si>
  <si>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</si>
  <si>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</si>
  <si>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</si>
  <si>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</si>
  <si>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</si>
  <si>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</si>
  <si>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</si>
  <si>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</si>
  <si>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</si>
  <si>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</si>
  <si>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</si>
  <si>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</si>
  <si>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</si>
  <si>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</si>
  <si>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</si>
  <si>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</si>
  <si>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</si>
  <si>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</si>
  <si>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</si>
  <si>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</si>
  <si>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</si>
  <si>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</si>
  <si>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</si>
  <si>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</si>
  <si>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</si>
  <si>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</si>
  <si>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</si>
  <si>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</si>
  <si>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</si>
  <si>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</si>
  <si>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</si>
  <si>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</si>
  <si>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</si>
  <si>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</si>
  <si>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</si>
  <si>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</si>
  <si>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</si>
  <si>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</si>
  <si>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</si>
  <si>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</si>
  <si>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</si>
  <si>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</si>
  <si>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</si>
  <si>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</si>
  <si>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</si>
  <si>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</si>
  <si>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</si>
  <si>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</si>
  <si>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</si>
  <si>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</si>
  <si>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</si>
  <si>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</si>
  <si>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</si>
  <si>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</si>
  <si>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</si>
  <si>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</si>
  <si>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</si>
  <si>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</si>
  <si>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</si>
  <si>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</si>
  <si>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</si>
  <si>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</si>
  <si>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</si>
  <si>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</si>
  <si>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</si>
  <si>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</si>
  <si>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</si>
  <si>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</si>
  <si>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</si>
  <si>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</si>
  <si>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</si>
  <si>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</si>
  <si>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</si>
  <si>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</si>
  <si>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</si>
  <si>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</si>
  <si>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</si>
  <si>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</si>
  <si>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</si>
  <si>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</si>
  <si>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</si>
  <si>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</si>
  <si>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</si>
  <si>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</si>
  <si>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</si>
  <si>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</si>
  <si>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</si>
  <si>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</si>
  <si>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</si>
  <si>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</si>
  <si>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</si>
  <si>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</si>
  <si>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</si>
  <si>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</si>
  <si>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</si>
  <si>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</si>
  <si>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</si>
  <si>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</si>
  <si>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</si>
  <si>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</si>
  <si>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</si>
  <si>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</si>
  <si>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</si>
  <si>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</si>
  <si>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</si>
  <si>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</si>
  <si>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</si>
  <si>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</si>
  <si>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</si>
  <si>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</si>
  <si>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</si>
  <si>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</si>
  <si>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</si>
  <si>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</si>
  <si>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</si>
  <si>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</si>
  <si>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</si>
  <si>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</si>
  <si>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</si>
  <si>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</si>
  <si>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</si>
  <si>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</si>
  <si>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</si>
  <si>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</si>
  <si>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</si>
  <si>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</si>
  <si>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</si>
  <si>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</si>
  <si>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</si>
  <si>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</si>
  <si>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</si>
  <si>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</si>
  <si>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</si>
  <si>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</si>
  <si>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</si>
  <si>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</si>
  <si>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</si>
  <si>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</si>
  <si>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</si>
  <si>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</si>
  <si>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</si>
  <si>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</si>
  <si>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</si>
  <si>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</si>
  <si>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</si>
  <si>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</si>
  <si>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</si>
  <si>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</si>
  <si>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</si>
  <si>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</si>
  <si>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</si>
  <si>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</si>
  <si>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</si>
  <si>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</si>
  <si>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</si>
  <si>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</si>
  <si>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</si>
  <si>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</si>
  <si>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</si>
  <si>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</si>
  <si>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</si>
  <si>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</si>
  <si>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</si>
  <si>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</si>
  <si>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</si>
  <si>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</si>
  <si>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</si>
  <si>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</si>
  <si>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</si>
  <si>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</si>
  <si>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</si>
  <si>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</si>
  <si>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</si>
  <si>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</si>
  <si>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</si>
  <si>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</si>
  <si>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</si>
  <si>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</si>
  <si>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</si>
  <si>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</si>
  <si>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</si>
  <si>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</si>
  <si>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</si>
  <si>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</si>
  <si>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</si>
  <si>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</si>
  <si>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</si>
  <si>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</si>
  <si>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</si>
  <si>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</si>
  <si>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</si>
  <si>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</si>
  <si>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</si>
  <si>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</si>
  <si>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</si>
  <si>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</si>
  <si>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</si>
  <si>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</si>
  <si>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</si>
  <si>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</si>
  <si>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</si>
  <si>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</si>
  <si>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</si>
  <si>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</si>
  <si>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</si>
  <si>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</si>
  <si>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</si>
  <si>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</si>
  <si>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</si>
  <si>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</si>
  <si>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</si>
  <si>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</si>
  <si>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</si>
  <si>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</si>
  <si>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</si>
  <si>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</si>
  <si>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</si>
  <si>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</si>
  <si>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</si>
  <si>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</si>
  <si>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</si>
  <si>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</si>
  <si>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</si>
  <si>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</si>
  <si>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</si>
  <si>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</si>
  <si>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</si>
  <si>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</si>
  <si>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</si>
  <si>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</si>
  <si>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</si>
  <si>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</si>
  <si>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</si>
  <si>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</si>
  <si>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</si>
  <si>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</si>
  <si>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</si>
  <si>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</si>
  <si>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</si>
  <si>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</si>
  <si>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</si>
  <si>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</si>
  <si>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</si>
  <si>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</si>
  <si>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</si>
  <si>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</si>
  <si>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</si>
  <si>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</si>
  <si>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</si>
  <si>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</si>
  <si>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</si>
  <si>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</si>
  <si>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</si>
  <si>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</si>
  <si>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</si>
  <si>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</si>
  <si>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</si>
  <si>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</si>
  <si>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</si>
  <si>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</si>
  <si>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</si>
  <si>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</si>
  <si>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</si>
  <si>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</si>
  <si>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</si>
  <si>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</si>
  <si>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</si>
  <si>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</si>
  <si>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</si>
  <si>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</si>
  <si>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</si>
  <si>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</si>
  <si>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</si>
  <si>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</si>
  <si>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</si>
  <si>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</si>
  <si>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</si>
  <si>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</si>
  <si>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</si>
  <si>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</si>
  <si>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</si>
  <si>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</si>
  <si>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</si>
  <si>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</si>
  <si>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</si>
  <si>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</si>
  <si>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</si>
  <si>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</si>
  <si>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</si>
  <si>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</si>
  <si>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</si>
  <si>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</si>
  <si>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</si>
  <si>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</si>
  <si>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</si>
  <si>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</si>
  <si>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</si>
  <si>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</si>
  <si>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</si>
  <si>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</si>
  <si>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</si>
  <si>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</si>
  <si>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</si>
  <si>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</si>
  <si>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</si>
  <si>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</si>
  <si>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</si>
  <si>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</si>
  <si>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</si>
  <si>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</si>
  <si>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</si>
  <si>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</si>
  <si>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</si>
  <si>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</si>
  <si>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</si>
  <si>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</si>
  <si>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</si>
  <si>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</si>
  <si>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</si>
  <si>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</si>
  <si>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</si>
  <si>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</si>
  <si>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</si>
  <si>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</si>
  <si>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</si>
  <si>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</si>
  <si>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</si>
  <si>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</si>
  <si>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</si>
  <si>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</si>
  <si>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</si>
  <si>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</si>
  <si>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</si>
  <si>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</si>
  <si>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</si>
  <si>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</si>
  <si>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</si>
  <si>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</si>
  <si>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</si>
  <si>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</si>
  <si>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</si>
  <si>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</si>
  <si>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</si>
  <si>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</si>
  <si>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</si>
  <si>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</si>
  <si>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</si>
  <si>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</si>
  <si>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</si>
  <si>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</si>
  <si>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</si>
  <si>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</si>
  <si>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</si>
  <si>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</si>
  <si>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</si>
  <si>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</si>
  <si>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</si>
  <si>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</si>
  <si>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</si>
  <si>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</si>
  <si>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</si>
  <si>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</si>
  <si>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</si>
  <si>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</si>
  <si>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</si>
  <si>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</si>
  <si>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</si>
  <si>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</si>
  <si>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</si>
  <si>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</si>
  <si>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</si>
  <si>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</si>
  <si>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</si>
  <si>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</si>
  <si>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</si>
  <si>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</si>
  <si>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</si>
  <si>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</si>
  <si>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</si>
  <si>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</si>
  <si>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</si>
  <si>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</si>
  <si>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</si>
  <si>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</si>
  <si>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</si>
  <si>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</si>
  <si>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</si>
  <si>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</si>
  <si>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</si>
  <si>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</si>
  <si>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</si>
  <si>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</si>
  <si>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</si>
  <si>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</si>
  <si>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</si>
  <si>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</si>
  <si>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</si>
  <si>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</si>
  <si>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</si>
  <si>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</si>
  <si>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</si>
  <si>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</si>
  <si>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</si>
  <si>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</si>
  <si>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</si>
  <si>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</si>
  <si>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</si>
  <si>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</si>
  <si>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</si>
  <si>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</si>
  <si>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</si>
  <si>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</si>
  <si>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</si>
  <si>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</si>
  <si>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</si>
  <si>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</si>
  <si>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</si>
  <si>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</si>
  <si>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</si>
  <si>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</si>
  <si>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</si>
  <si>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</si>
  <si>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</si>
  <si>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</si>
  <si>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</si>
  <si>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</si>
  <si>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</si>
  <si>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</si>
  <si>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</si>
  <si>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</si>
  <si>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</si>
  <si>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</si>
  <si>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</si>
  <si>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</si>
  <si>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</si>
  <si>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</si>
  <si>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</si>
  <si>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</si>
  <si>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</si>
  <si>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</si>
  <si>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</si>
  <si>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</si>
  <si>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</si>
  <si>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</si>
  <si>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</si>
  <si>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</si>
  <si>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</si>
  <si>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</si>
  <si>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</si>
  <si>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</si>
  <si>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</si>
  <si>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</si>
  <si>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</si>
  <si>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</si>
  <si>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</si>
  <si>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</si>
  <si>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</si>
  <si>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</si>
  <si>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</si>
  <si>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</si>
  <si>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</si>
  <si>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</si>
  <si>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</si>
  <si>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</si>
  <si>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</si>
  <si>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</si>
  <si>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</si>
  <si>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</si>
  <si>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</si>
  <si>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</si>
  <si>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</si>
  <si>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</si>
  <si>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</si>
  <si>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</si>
  <si>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</si>
  <si>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</si>
  <si>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</si>
  <si>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</si>
  <si>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</si>
  <si>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</si>
  <si>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</si>
  <si>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</si>
  <si>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</si>
  <si>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</si>
  <si>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</si>
  <si>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</si>
  <si>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</si>
  <si>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</si>
  <si>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</si>
  <si>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</si>
  <si>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</si>
  <si>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</si>
  <si>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</si>
  <si>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</si>
  <si>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</si>
  <si>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</si>
  <si>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</si>
  <si>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</si>
  <si>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</si>
  <si>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</si>
  <si>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</si>
  <si>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</si>
  <si>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</si>
  <si>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</si>
  <si>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</si>
  <si>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</si>
  <si>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</si>
  <si>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</si>
  <si>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</si>
  <si>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</si>
  <si>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</si>
  <si>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</si>
  <si>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</si>
  <si>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</si>
  <si>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</si>
  <si>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</si>
  <si>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</si>
  <si>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</si>
  <si>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</si>
  <si>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</si>
  <si>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</si>
  <si>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</si>
  <si>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</si>
  <si>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</si>
  <si>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</si>
  <si>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</si>
  <si>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</si>
  <si>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</si>
  <si>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</si>
  <si>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</si>
  <si>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</si>
  <si>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</si>
  <si>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</si>
  <si>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</si>
  <si>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</si>
  <si>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</si>
  <si>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</si>
  <si>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</si>
  <si>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</si>
  <si>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</si>
  <si>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</si>
  <si>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</si>
  <si>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</si>
  <si>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</si>
  <si>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</si>
  <si>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</si>
  <si>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</si>
  <si>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</si>
  <si>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</si>
  <si>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</si>
  <si>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</si>
  <si>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</si>
  <si>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</si>
  <si>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</si>
  <si>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</si>
  <si>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</si>
  <si>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</si>
  <si>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</si>
  <si>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</si>
  <si>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</si>
  <si>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</si>
  <si>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</si>
  <si>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</si>
  <si>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</si>
  <si>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</si>
  <si>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</si>
  <si>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</si>
  <si>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</si>
  <si>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</si>
  <si>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</si>
  <si>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</si>
  <si>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</si>
  <si>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</si>
  <si>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</si>
  <si>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</si>
  <si>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</si>
  <si>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</si>
  <si>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</si>
  <si>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</si>
  <si>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</si>
  <si>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</si>
  <si>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</si>
  <si>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</si>
  <si>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</si>
  <si>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</si>
  <si>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</si>
  <si>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</si>
  <si>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</si>
  <si>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</si>
  <si>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</si>
  <si>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</si>
  <si>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</si>
  <si>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</si>
  <si>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</si>
  <si>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</si>
  <si>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</si>
  <si>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</si>
  <si>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</si>
  <si>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</si>
  <si>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</si>
  <si>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</si>
  <si>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</si>
  <si>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</si>
  <si>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</si>
  <si>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</si>
  <si>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</si>
  <si>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</si>
  <si>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</si>
  <si>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</si>
  <si>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</si>
  <si>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</si>
  <si>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</si>
  <si>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</si>
  <si>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</si>
  <si>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</si>
  <si>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</si>
  <si>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</si>
  <si>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</si>
  <si>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</si>
  <si>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</si>
  <si>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</si>
  <si>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</si>
  <si>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</si>
  <si>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</si>
  <si>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</si>
  <si>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</si>
  <si>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</si>
  <si>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</si>
  <si>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</si>
  <si>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</si>
  <si>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</si>
  <si>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</si>
  <si>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</si>
  <si>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</si>
  <si>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</si>
  <si>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</si>
  <si>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</si>
  <si>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</si>
  <si>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</si>
  <si>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</si>
  <si>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</si>
  <si>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</si>
  <si>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</si>
  <si>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</si>
  <si>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</si>
  <si>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</si>
  <si>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</si>
  <si>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</si>
  <si>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</si>
  <si>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</si>
  <si>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</si>
  <si>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</si>
  <si>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</si>
  <si>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</si>
  <si>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</si>
  <si>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</si>
  <si>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</si>
  <si>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</si>
  <si>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</si>
  <si>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</si>
  <si>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</si>
  <si>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</si>
  <si>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</si>
  <si>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</si>
  <si>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</si>
  <si>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</si>
  <si>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</si>
  <si>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</si>
  <si>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</si>
  <si>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</si>
  <si>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</si>
  <si>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</si>
  <si>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</si>
  <si>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</si>
  <si>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</si>
  <si>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</si>
  <si>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</si>
  <si>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</si>
  <si>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</si>
  <si>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</si>
  <si>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</si>
  <si>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</si>
  <si>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</si>
  <si>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</si>
  <si>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</si>
  <si>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</si>
  <si>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</si>
  <si>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</si>
  <si>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</si>
  <si>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</si>
  <si>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</si>
  <si>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</si>
  <si>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</si>
  <si>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</si>
  <si>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</si>
  <si>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</si>
  <si>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</si>
  <si>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</si>
  <si>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</si>
  <si>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</si>
  <si>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</si>
  <si>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</si>
  <si>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</si>
  <si>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</si>
  <si>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</si>
  <si>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</si>
  <si>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</si>
  <si>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</si>
  <si>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</si>
  <si>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</si>
  <si>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</si>
  <si>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</si>
  <si>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</si>
  <si>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</si>
  <si>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</si>
  <si>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</si>
  <si>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</si>
  <si>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</si>
  <si>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</si>
  <si>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</si>
  <si>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</si>
  <si>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</si>
  <si>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</si>
  <si>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</si>
  <si>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</si>
  <si>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</si>
  <si>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</si>
  <si>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</si>
  <si>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</si>
  <si>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</si>
  <si>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</si>
  <si>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</si>
  <si>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</si>
  <si>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</si>
  <si>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</si>
  <si>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</si>
  <si>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</si>
  <si>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</si>
  <si>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</si>
  <si>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</si>
  <si>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</si>
  <si>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</si>
  <si>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</si>
  <si>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</si>
  <si>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</si>
  <si>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</si>
  <si>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</si>
  <si>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</si>
  <si>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</si>
  <si>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</si>
  <si>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</si>
  <si>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</si>
  <si>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</si>
  <si>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</si>
  <si>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</si>
  <si>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</si>
  <si>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</si>
  <si>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</si>
  <si>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</si>
  <si>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</si>
  <si>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</si>
  <si>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</si>
  <si>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</si>
  <si>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</si>
  <si>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</si>
  <si>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</si>
  <si>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</si>
  <si>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</si>
  <si>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</si>
  <si>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</si>
  <si>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</si>
  <si>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</si>
  <si>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</si>
  <si>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</si>
  <si>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</si>
  <si>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</si>
  <si>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</si>
  <si>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</si>
  <si>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</si>
  <si>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</si>
  <si>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</si>
  <si>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</si>
  <si>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</si>
  <si>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</si>
  <si>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</si>
  <si>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</si>
  <si>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</si>
  <si>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</si>
  <si>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</si>
  <si>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</si>
  <si>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</si>
  <si>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</si>
  <si>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</si>
  <si>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</si>
  <si>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</si>
  <si>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</si>
  <si>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</si>
  <si>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</si>
  <si>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</si>
  <si>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</si>
  <si>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</si>
  <si>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</si>
  <si>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</si>
  <si>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</si>
  <si>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</si>
  <si>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</si>
  <si>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</si>
  <si>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</si>
  <si>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</si>
  <si>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</si>
  <si>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</si>
  <si>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</si>
  <si>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</si>
  <si>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</si>
  <si>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</si>
  <si>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</si>
  <si>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</si>
  <si>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</si>
  <si>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</si>
  <si>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</si>
  <si>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</si>
  <si>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</si>
  <si>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</si>
  <si>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</si>
  <si>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</si>
  <si>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</si>
  <si>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</si>
  <si>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</si>
  <si>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</si>
  <si>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</si>
  <si>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</si>
  <si>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</si>
  <si>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</si>
  <si>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</si>
  <si>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</si>
  <si>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</si>
  <si>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</si>
  <si>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</si>
  <si>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</si>
  <si>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</si>
  <si>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</si>
  <si>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</si>
  <si>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</si>
  <si>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</si>
  <si>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</si>
  <si>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</si>
  <si>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</si>
  <si>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</si>
  <si>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</si>
  <si>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</si>
  <si>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</si>
  <si>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</si>
  <si>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</si>
  <si>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</si>
  <si>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</si>
  <si>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</si>
  <si>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</si>
  <si>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</si>
  <si>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</si>
  <si>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</si>
  <si>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</si>
  <si>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</si>
  <si>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</si>
  <si>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</si>
  <si>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</si>
  <si>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</si>
  <si>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</si>
  <si>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</si>
  <si>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</si>
  <si>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</si>
  <si>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</si>
  <si>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</si>
  <si>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</si>
  <si>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</si>
  <si>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</si>
  <si>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</si>
  <si>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</si>
  <si>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</si>
  <si>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</si>
  <si>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</si>
  <si>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</si>
  <si>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</si>
  <si>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</si>
  <si>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</si>
  <si>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</si>
  <si>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</si>
  <si>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</si>
  <si>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</si>
  <si>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</si>
  <si>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</si>
  <si>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</si>
  <si>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</si>
  <si>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</si>
  <si>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</si>
  <si>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</si>
  <si>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</si>
  <si>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</si>
  <si>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</si>
  <si>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</si>
  <si>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</si>
  <si>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</si>
  <si>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</si>
  <si>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</si>
  <si>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</si>
  <si>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</si>
  <si>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</si>
  <si>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</si>
  <si>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</si>
  <si>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</si>
  <si>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</si>
  <si>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</si>
  <si>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</si>
  <si>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</si>
  <si>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</si>
  <si>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</si>
  <si>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</si>
  <si>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</si>
  <si>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</si>
  <si>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</si>
  <si>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</si>
  <si>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</si>
  <si>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</si>
  <si>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</si>
  <si>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</si>
  <si>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</si>
  <si>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</si>
  <si>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</si>
  <si>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</si>
  <si>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</si>
  <si>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</si>
  <si>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</si>
  <si>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</si>
  <si>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</si>
  <si>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</si>
  <si>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</si>
  <si>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</si>
  <si>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</si>
  <si>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</si>
  <si>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</si>
  <si>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</si>
  <si>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</si>
  <si>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</si>
  <si>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</si>
  <si>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</si>
  <si>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</si>
  <si>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</si>
  <si>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</si>
  <si>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</si>
  <si>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</si>
  <si>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</si>
  <si>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</si>
  <si>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</si>
  <si>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</si>
  <si>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</si>
  <si>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</si>
  <si>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</si>
  <si>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</si>
  <si>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</si>
  <si>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</si>
  <si>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</si>
  <si>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</si>
  <si>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</si>
  <si>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</si>
  <si>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</si>
  <si>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</si>
  <si>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</si>
  <si>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</si>
  <si>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</si>
  <si>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</si>
  <si>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</si>
  <si>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</si>
  <si>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</si>
  <si>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</si>
  <si>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</si>
  <si>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</si>
  <si>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</si>
  <si>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</si>
  <si>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</si>
  <si>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</si>
  <si>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</si>
  <si>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</si>
  <si>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</si>
  <si>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</si>
  <si>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</si>
  <si>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</si>
  <si>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</si>
  <si>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</si>
  <si>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</si>
  <si>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</si>
  <si>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</si>
  <si>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</si>
  <si>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</si>
  <si>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</si>
  <si>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</si>
  <si>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</si>
  <si>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</si>
  <si>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</si>
  <si>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</si>
  <si>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</si>
  <si>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</si>
  <si>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</si>
  <si>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</si>
  <si>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</si>
  <si>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</si>
  <si>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</si>
  <si>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</si>
  <si>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</si>
  <si>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</si>
  <si>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</si>
  <si>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</si>
  <si>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</si>
  <si>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</si>
  <si>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</si>
  <si>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</si>
  <si>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</si>
  <si>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</si>
  <si>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</si>
  <si>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</si>
  <si>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</si>
  <si>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</si>
  <si>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</si>
  <si>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</si>
  <si>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</si>
  <si>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</si>
  <si>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</si>
  <si>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</si>
  <si>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</si>
  <si>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</si>
  <si>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</si>
  <si>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</si>
  <si>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</si>
  <si>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</si>
  <si>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</si>
  <si>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</si>
  <si>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</si>
  <si>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</si>
  <si>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</si>
  <si>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</si>
  <si>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</si>
  <si>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</si>
  <si>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</si>
  <si>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</si>
  <si>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</si>
  <si>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</si>
  <si>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</si>
  <si>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</si>
  <si>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</si>
  <si>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</si>
  <si>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</si>
  <si>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</si>
  <si>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</si>
  <si>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</si>
  <si>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</si>
  <si>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</si>
  <si>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</si>
  <si>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</si>
  <si>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</si>
  <si>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</si>
  <si>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</si>
  <si>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</si>
  <si>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</si>
  <si>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</si>
  <si>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</si>
  <si>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</si>
  <si>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</si>
  <si>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</si>
  <si>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</si>
  <si>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</si>
  <si>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</si>
  <si>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</si>
  <si>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</si>
  <si>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</si>
  <si>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</si>
  <si>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</si>
  <si>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</si>
  <si>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</si>
  <si>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</si>
  <si>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</si>
  <si>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</si>
  <si>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</si>
  <si>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</si>
  <si>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</si>
  <si>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</si>
  <si>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</si>
  <si>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</si>
  <si>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</si>
  <si>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</si>
  <si>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</si>
  <si>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</si>
  <si>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</si>
  <si>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</si>
  <si>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</si>
  <si>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</si>
  <si>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</si>
  <si>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</si>
  <si>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</si>
  <si>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</si>
  <si>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</si>
  <si>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</si>
  <si>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</si>
  <si>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</si>
  <si>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</si>
  <si>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</si>
  <si>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</si>
  <si>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</si>
  <si>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</si>
  <si>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</si>
  <si>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</si>
  <si>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</si>
  <si>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</si>
  <si>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</si>
  <si>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</si>
  <si>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</si>
  <si>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</si>
  <si>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</si>
  <si>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</si>
  <si>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</si>
  <si>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</si>
  <si>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</si>
  <si>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</si>
  <si>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</si>
  <si>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</si>
  <si>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</si>
  <si>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</si>
  <si>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</si>
  <si>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</si>
  <si>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</si>
  <si>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</si>
  <si>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</si>
  <si>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</si>
  <si>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</si>
  <si>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</si>
  <si>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</si>
  <si>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</si>
  <si>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</si>
  <si>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</si>
  <si>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</si>
  <si>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</si>
  <si>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</si>
  <si>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</si>
  <si>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</si>
  <si>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</si>
  <si>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</si>
  <si>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</si>
  <si>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</si>
  <si>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</si>
  <si>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</si>
  <si>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</si>
  <si>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</si>
  <si>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</si>
  <si>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</si>
  <si>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</si>
  <si>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</si>
  <si>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</si>
  <si>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</si>
  <si>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</si>
  <si>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</si>
  <si>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</si>
  <si>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</si>
  <si>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</si>
  <si>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</si>
  <si>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</si>
  <si>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</si>
  <si>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</si>
  <si>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</si>
  <si>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</si>
  <si>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</si>
  <si>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</si>
  <si>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</si>
  <si>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</si>
  <si>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</si>
  <si>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</si>
  <si>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</si>
  <si>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</si>
  <si>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</si>
  <si>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</si>
  <si>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</si>
  <si>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</si>
  <si>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</si>
  <si>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</si>
  <si>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</si>
  <si>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</si>
  <si>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</si>
  <si>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</si>
  <si>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</si>
  <si>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</si>
  <si>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</si>
  <si>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</si>
  <si>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</si>
  <si>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</si>
  <si>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</si>
  <si>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</si>
  <si>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</si>
  <si>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</si>
  <si>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</si>
  <si>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</si>
  <si>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</si>
  <si>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</si>
  <si>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</si>
  <si>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</si>
  <si>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</si>
  <si>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</si>
  <si>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</si>
  <si>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</si>
  <si>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</si>
  <si>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</si>
  <si>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</si>
  <si>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</si>
  <si>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</si>
  <si>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</si>
  <si>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</si>
  <si>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</si>
  <si>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</si>
  <si>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</si>
  <si>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</si>
  <si>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</si>
  <si>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</si>
  <si>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</si>
  <si>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</si>
  <si>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</si>
  <si>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</si>
  <si>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</si>
  <si>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</si>
  <si>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</si>
  <si>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</si>
  <si>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</si>
  <si>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</si>
  <si>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</si>
  <si>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</si>
  <si>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</si>
  <si>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</si>
  <si>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</si>
  <si>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</si>
  <si>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</si>
  <si>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</si>
  <si>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</si>
  <si>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</si>
  <si>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</si>
  <si>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</si>
  <si>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</si>
  <si>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</si>
  <si>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</si>
  <si>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</si>
  <si>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</si>
  <si>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</si>
  <si>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</si>
  <si>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</si>
  <si>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</si>
  <si>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</si>
  <si>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</si>
  <si>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</si>
  <si>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</si>
  <si>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</si>
  <si>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</si>
  <si>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</si>
  <si>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</si>
  <si>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</si>
  <si>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</si>
  <si>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</si>
  <si>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</si>
  <si>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</si>
  <si>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</si>
  <si>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</si>
  <si>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</si>
  <si>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</si>
  <si>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</si>
  <si>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</si>
  <si>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</si>
  <si>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</si>
  <si>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</si>
  <si>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</si>
  <si>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</si>
  <si>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</si>
  <si>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</si>
  <si>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</si>
  <si>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</si>
  <si>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</si>
  <si>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</si>
  <si>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</si>
  <si>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</si>
  <si>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</si>
  <si>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</si>
  <si>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</si>
  <si>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</si>
  <si>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</si>
  <si>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</si>
  <si>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</si>
  <si>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</si>
  <si>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</si>
  <si>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</si>
  <si>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</si>
  <si>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</si>
  <si>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</si>
  <si>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</si>
  <si>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</si>
  <si>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</si>
  <si>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</si>
  <si>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</si>
  <si>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</si>
  <si>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</si>
  <si>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</si>
  <si>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</si>
  <si>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</si>
  <si>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</si>
  <si>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</si>
  <si>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</si>
  <si>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</si>
  <si>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</si>
  <si>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</si>
  <si>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</si>
  <si>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</si>
  <si>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</si>
  <si>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</si>
  <si>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</si>
  <si>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</si>
  <si>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</si>
  <si>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</si>
  <si>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</si>
  <si>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</si>
  <si>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</si>
  <si>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</si>
  <si>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</si>
  <si>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</si>
  <si>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</si>
  <si>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</si>
  <si>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</si>
  <si>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</si>
  <si>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</si>
  <si>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</si>
  <si>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</si>
  <si>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</si>
  <si>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</si>
  <si>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</si>
  <si>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</si>
  <si>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</si>
  <si>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</si>
  <si>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</si>
  <si>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</si>
  <si>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</si>
  <si>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</si>
  <si>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</si>
  <si>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</si>
  <si>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</si>
  <si>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</si>
  <si>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</si>
  <si>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</si>
  <si>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</si>
  <si>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</si>
  <si>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</si>
  <si>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</si>
  <si>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</si>
  <si>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</si>
  <si>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</si>
  <si>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</si>
  <si>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</si>
  <si>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</si>
  <si>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</si>
  <si>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</si>
  <si>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</si>
  <si>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</si>
  <si>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</si>
  <si>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</si>
  <si>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</si>
  <si>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</si>
  <si>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</si>
  <si>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</si>
  <si>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</si>
  <si>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</si>
  <si>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</si>
  <si>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</si>
  <si>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</si>
  <si>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</si>
  <si>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</si>
  <si>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</si>
  <si>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</si>
  <si>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</si>
  <si>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</si>
  <si>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</si>
  <si>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</si>
  <si>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</si>
  <si>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</si>
  <si>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</si>
  <si>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</si>
  <si>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</si>
  <si>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</si>
  <si>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</si>
  <si>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</si>
  <si>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</si>
  <si>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</si>
  <si>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</si>
  <si>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</si>
  <si>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</si>
  <si>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</si>
  <si>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</si>
  <si>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</si>
  <si>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</si>
  <si>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</si>
  <si>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</si>
  <si>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</si>
  <si>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</si>
  <si>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</si>
  <si>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</si>
  <si>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</si>
  <si>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</si>
  <si>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</si>
  <si>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</si>
  <si>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</si>
  <si>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</si>
  <si>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</si>
  <si>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</si>
  <si>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</si>
  <si>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</si>
  <si>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</si>
  <si>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</si>
  <si>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</si>
  <si>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</si>
  <si>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</si>
  <si>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</si>
  <si>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</si>
  <si>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</si>
  <si>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</si>
  <si>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</si>
  <si>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</si>
  <si>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</si>
  <si>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</si>
  <si>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</si>
  <si>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</si>
  <si>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</si>
  <si>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</si>
  <si>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</si>
  <si>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</si>
  <si>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</si>
  <si>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</si>
  <si>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</si>
  <si>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</si>
  <si>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</si>
  <si>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</si>
  <si>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</si>
  <si>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</si>
  <si>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</si>
  <si>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</si>
  <si>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</si>
  <si>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</si>
  <si>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</si>
  <si>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</si>
  <si>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</si>
  <si>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</si>
  <si>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</si>
  <si>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</si>
  <si>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</si>
  <si>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</si>
  <si>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</si>
  <si>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</si>
  <si>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</si>
  <si>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</si>
  <si>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</si>
  <si>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</si>
  <si>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</si>
  <si>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</si>
  <si>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</si>
  <si>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</si>
  <si>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</si>
  <si>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</si>
  <si>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</si>
  <si>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</si>
  <si>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</si>
  <si>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</si>
  <si>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</si>
  <si>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</si>
  <si>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</si>
  <si>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</si>
  <si>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</si>
  <si>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</si>
  <si>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</si>
  <si>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</si>
  <si>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</si>
  <si>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</si>
  <si>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</si>
  <si>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</si>
  <si>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</si>
  <si>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</si>
  <si>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</si>
  <si>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</si>
  <si>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</si>
  <si>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</si>
  <si>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</si>
  <si>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</si>
  <si>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</si>
  <si>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</si>
  <si>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</si>
  <si>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</si>
  <si>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</si>
  <si>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</si>
  <si>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</si>
  <si>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</si>
  <si>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</si>
  <si>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</si>
  <si>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</si>
  <si>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</si>
  <si>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</si>
  <si>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</si>
  <si>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</si>
  <si>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</si>
  <si>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</si>
  <si>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</si>
  <si>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</si>
  <si>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</si>
  <si>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</si>
  <si>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</si>
  <si>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</si>
  <si>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</si>
  <si>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</si>
  <si>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</si>
  <si>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</si>
  <si>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</si>
  <si>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</si>
  <si>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</si>
  <si>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</si>
  <si>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</si>
  <si>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</si>
  <si>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</si>
  <si>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</si>
  <si>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</si>
  <si>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</si>
  <si>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</si>
  <si>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</si>
  <si>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</si>
  <si>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</si>
  <si>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</si>
  <si>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</si>
  <si>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</si>
  <si>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</si>
  <si>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</si>
  <si>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</si>
  <si>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</si>
  <si>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</si>
  <si>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</si>
  <si>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</si>
  <si>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</si>
  <si>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</si>
  <si>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</si>
  <si>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</si>
  <si>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</si>
  <si>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</si>
  <si>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</si>
  <si>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</si>
  <si>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</si>
  <si>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</si>
  <si>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</si>
  <si>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</si>
  <si>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</si>
  <si>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</si>
  <si>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</si>
  <si>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</si>
  <si>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</si>
  <si>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</si>
  <si>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</si>
  <si>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</si>
  <si>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</si>
  <si>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</si>
  <si>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</si>
  <si>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</si>
  <si>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</si>
  <si>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</si>
  <si>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</si>
  <si>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</si>
  <si>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</si>
  <si>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</si>
  <si>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</si>
  <si>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</si>
  <si>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</si>
  <si>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</si>
  <si>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</si>
  <si>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</si>
  <si>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</si>
  <si>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</si>
  <si>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</si>
  <si>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</si>
  <si>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</si>
  <si>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</si>
  <si>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</si>
  <si>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</si>
  <si>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</si>
  <si>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</si>
  <si>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</si>
  <si>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</si>
  <si>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</si>
  <si>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</si>
  <si>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</si>
  <si>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</si>
  <si>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</si>
  <si>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</si>
  <si>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</si>
  <si>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</si>
  <si>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</si>
  <si>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</si>
  <si>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</si>
  <si>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</si>
  <si>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</si>
  <si>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</si>
  <si>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</si>
  <si>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</si>
  <si>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</si>
  <si>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</si>
  <si>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</si>
  <si>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</si>
  <si>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</si>
  <si>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</si>
  <si>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</si>
  <si>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</si>
  <si>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</si>
  <si>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</si>
  <si>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</si>
  <si>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</si>
  <si>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</si>
  <si>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</si>
  <si>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</si>
  <si>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</si>
  <si>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</si>
  <si>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</si>
  <si>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</si>
  <si>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</si>
  <si>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</si>
  <si>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</si>
  <si>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</si>
  <si>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</si>
  <si>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</si>
  <si>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</si>
  <si>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</si>
  <si>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</si>
  <si>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</si>
  <si>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</si>
  <si>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</si>
  <si>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</si>
  <si>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</si>
  <si>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</si>
  <si>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</si>
  <si>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</si>
  <si>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</si>
  <si>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</si>
  <si>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</si>
  <si>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</si>
  <si>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</si>
  <si>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</si>
  <si>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</si>
  <si>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</si>
  <si>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</si>
  <si>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</si>
  <si>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</si>
  <si>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</si>
  <si>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</si>
  <si>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</si>
  <si>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</si>
  <si>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</si>
  <si>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</si>
  <si>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</si>
  <si>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</si>
  <si>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</si>
  <si>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</si>
  <si>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</si>
  <si>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</si>
  <si>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</si>
  <si>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</si>
  <si>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</si>
  <si>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</si>
  <si>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</si>
  <si>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</si>
  <si>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</si>
  <si>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</si>
  <si>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</si>
  <si>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</si>
  <si>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</si>
  <si>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</si>
  <si>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</si>
  <si>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</si>
  <si>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</si>
  <si>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</si>
  <si>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</si>
  <si>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</si>
  <si>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</si>
  <si>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</si>
  <si>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</si>
  <si>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</si>
  <si>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</si>
  <si>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</si>
  <si>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</si>
  <si>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</si>
  <si>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</si>
  <si>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</si>
  <si>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</si>
  <si>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</si>
  <si>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</si>
  <si>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</si>
  <si>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</si>
  <si>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</si>
  <si>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</si>
  <si>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</si>
  <si>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</si>
  <si>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</si>
  <si>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</si>
  <si>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</si>
  <si>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</si>
  <si>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</si>
  <si>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</si>
  <si>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</si>
  <si>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</si>
  <si>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</si>
  <si>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</si>
  <si>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</si>
  <si>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</si>
  <si>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</si>
  <si>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</si>
  <si>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</si>
  <si>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</si>
  <si>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</si>
  <si>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</si>
  <si>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</si>
  <si>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</si>
  <si>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</si>
  <si>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</si>
  <si>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</si>
  <si>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</si>
  <si>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</si>
  <si>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</si>
  <si>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</si>
  <si>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</si>
  <si>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</si>
  <si>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</si>
  <si>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</si>
  <si>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</si>
  <si>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</si>
  <si>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</si>
  <si>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</si>
  <si>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</si>
  <si>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</si>
  <si>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</si>
  <si>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</si>
  <si>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</si>
  <si>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</si>
  <si>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</si>
  <si>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</si>
  <si>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</si>
  <si>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</si>
  <si>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</si>
  <si>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</si>
  <si>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</si>
  <si>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</si>
  <si>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</si>
  <si>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</si>
  <si>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</si>
  <si>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</si>
  <si>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</si>
  <si>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</si>
  <si>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</si>
  <si>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</si>
  <si>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</si>
  <si>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</si>
  <si>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</si>
  <si>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</si>
  <si>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</si>
  <si>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</si>
  <si>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</si>
  <si>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</si>
  <si>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</si>
  <si>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</si>
  <si>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</si>
  <si>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</si>
  <si>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</si>
  <si>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</si>
  <si>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</si>
  <si>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</si>
  <si>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</si>
  <si>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</si>
  <si>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</si>
  <si>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</si>
  <si>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</si>
  <si>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</si>
  <si>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</si>
  <si>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</si>
  <si>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</si>
  <si>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</si>
  <si>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</si>
  <si>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</si>
  <si>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</si>
  <si>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</si>
  <si>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</si>
  <si>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</si>
  <si>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</si>
  <si>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</si>
  <si>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</si>
  <si>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</si>
  <si>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</si>
  <si>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</si>
  <si>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</si>
  <si>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</si>
  <si>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</si>
  <si>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</si>
  <si>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</si>
  <si>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</si>
  <si>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</si>
  <si>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</si>
  <si>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</si>
  <si>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</si>
  <si>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</si>
  <si>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</si>
  <si>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</si>
  <si>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</si>
  <si>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</si>
  <si>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</si>
  <si>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</si>
  <si>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</si>
  <si>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</si>
  <si>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</si>
  <si>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</si>
  <si>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</si>
  <si>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</si>
  <si>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</si>
  <si>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</si>
  <si>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</si>
  <si>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</si>
  <si>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</si>
  <si>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</si>
  <si>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</si>
  <si>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</si>
  <si>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</si>
  <si>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</si>
  <si>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</si>
  <si>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</si>
  <si>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</si>
  <si>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</si>
  <si>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</si>
  <si>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</si>
  <si>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</si>
  <si>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</si>
  <si>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</si>
  <si>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</si>
  <si>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</si>
  <si>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</si>
  <si>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</si>
  <si>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</si>
  <si>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</si>
  <si>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</si>
  <si>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</si>
  <si>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</si>
  <si>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</si>
  <si>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</si>
  <si>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</si>
  <si>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</si>
  <si>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</si>
  <si>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</si>
  <si>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</si>
  <si>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</si>
  <si>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</si>
  <si>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</si>
  <si>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</si>
  <si>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</si>
  <si>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</si>
  <si>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</si>
  <si>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</si>
  <si>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</si>
  <si>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</si>
  <si>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</si>
  <si>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</si>
  <si>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</si>
  <si>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</si>
  <si>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</si>
  <si>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</si>
  <si>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</si>
  <si>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</si>
  <si>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</si>
  <si>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</si>
  <si>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</si>
  <si>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</si>
  <si>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</si>
  <si>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</si>
  <si>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</si>
  <si>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</si>
  <si>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</si>
  <si>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</si>
  <si>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</si>
  <si>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</si>
  <si>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</si>
  <si>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</si>
  <si>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</si>
  <si>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</si>
  <si>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</si>
  <si>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</si>
  <si>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</si>
  <si>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</si>
  <si>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</si>
  <si>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</si>
  <si>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</si>
  <si>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</si>
  <si>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</si>
  <si>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</si>
  <si>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</si>
  <si>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</si>
  <si>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</si>
  <si>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</si>
  <si>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</si>
  <si>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</si>
  <si>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</si>
  <si>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</si>
  <si>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</si>
  <si>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</si>
  <si>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</si>
  <si>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</si>
  <si>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</si>
  <si>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</si>
  <si>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</si>
  <si>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</si>
  <si>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</si>
  <si>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</si>
  <si>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</si>
  <si>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</si>
  <si>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</si>
  <si>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</si>
  <si>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</si>
  <si>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</si>
  <si>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</si>
  <si>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</si>
  <si>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</si>
  <si>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</si>
  <si>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</si>
  <si>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</si>
  <si>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</si>
  <si>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</si>
  <si>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</si>
  <si>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</si>
  <si>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</si>
  <si>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</si>
  <si>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</si>
  <si>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</si>
  <si>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</si>
  <si>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</si>
  <si>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</si>
  <si>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</si>
  <si>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</si>
  <si>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</si>
  <si>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</si>
  <si>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</si>
  <si>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</si>
  <si>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</si>
  <si>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</si>
  <si>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</si>
  <si>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</si>
  <si>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</si>
  <si>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</si>
  <si>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</si>
  <si>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</si>
  <si>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</si>
  <si>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</si>
  <si>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</si>
  <si>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</si>
  <si>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</si>
  <si>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</si>
  <si>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</si>
  <si>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</si>
  <si>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</si>
  <si>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</si>
  <si>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</si>
  <si>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</si>
  <si>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</si>
  <si>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</si>
  <si>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</si>
  <si>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</si>
  <si>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</si>
  <si>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</si>
  <si>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</si>
  <si>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</si>
  <si>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</si>
  <si>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</si>
  <si>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</si>
  <si>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</si>
  <si>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</si>
  <si>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</si>
  <si>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</si>
  <si>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</si>
  <si>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</si>
  <si>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</si>
  <si>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</si>
  <si>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</si>
  <si>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</si>
  <si>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</si>
  <si>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</si>
  <si>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</si>
  <si>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</si>
  <si>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</si>
  <si>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</si>
  <si>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</si>
  <si>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</si>
  <si>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</si>
  <si>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</si>
  <si>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</si>
  <si>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</si>
  <si>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</si>
  <si>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</si>
  <si>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</si>
  <si>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</si>
  <si>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</si>
  <si>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</si>
  <si>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</si>
  <si>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</si>
  <si>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</si>
  <si>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</si>
  <si>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</si>
  <si>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</si>
  <si>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</si>
  <si>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</si>
  <si>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</si>
  <si>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</si>
  <si>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</si>
  <si>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</si>
  <si>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</si>
  <si>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</si>
  <si>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</si>
  <si>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</si>
  <si>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</si>
  <si>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</si>
  <si>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</si>
  <si>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</si>
  <si>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</si>
  <si>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</si>
  <si>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</si>
  <si>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</si>
  <si>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</si>
  <si>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</si>
  <si>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</si>
  <si>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</si>
  <si>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</si>
  <si>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</si>
  <si>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</si>
  <si>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</si>
  <si>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</si>
  <si>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</si>
  <si>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</si>
  <si>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</si>
  <si>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</si>
  <si>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</si>
  <si>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</si>
  <si>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</si>
  <si>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</si>
  <si>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</si>
  <si>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</si>
  <si>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</si>
  <si>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</si>
  <si>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</si>
  <si>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</si>
  <si>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</si>
  <si>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</si>
  <si>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</si>
  <si>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</si>
  <si>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</si>
  <si>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</si>
  <si>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</si>
  <si>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</si>
  <si>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</si>
  <si>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</si>
  <si>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</si>
  <si>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</si>
  <si>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</si>
  <si>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</si>
  <si>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</si>
  <si>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</si>
  <si>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</si>
  <si>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</si>
  <si>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</si>
  <si>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</si>
  <si>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</si>
  <si>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</si>
  <si>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</si>
  <si>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</si>
  <si>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</si>
  <si>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</si>
  <si>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</si>
  <si>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</si>
  <si>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</si>
  <si>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</si>
  <si>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</si>
  <si>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</si>
  <si>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</si>
  <si>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</si>
  <si>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</si>
  <si>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</si>
  <si>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</si>
  <si>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</si>
  <si>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</si>
  <si>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</si>
  <si>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</si>
  <si>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</si>
  <si>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</si>
  <si>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</si>
  <si>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</si>
  <si>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</si>
  <si>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</si>
  <si>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</si>
  <si>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</si>
  <si>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</si>
  <si>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</si>
  <si>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</si>
  <si>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</si>
  <si>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</si>
  <si>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</si>
  <si>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</si>
  <si>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</si>
  <si>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</si>
  <si>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</si>
  <si>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</si>
  <si>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</si>
  <si>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</si>
  <si>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</si>
  <si>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</si>
  <si>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</si>
  <si>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</si>
  <si>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</si>
  <si>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</si>
  <si>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</si>
  <si>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</si>
  <si>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</si>
  <si>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</si>
  <si>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</si>
  <si>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</si>
  <si>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</si>
  <si>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</si>
  <si>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</si>
  <si>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</si>
  <si>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</si>
  <si>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</si>
  <si>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</si>
  <si>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</si>
  <si>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</si>
  <si>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</si>
  <si>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</si>
  <si>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</si>
  <si>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</si>
  <si>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</si>
  <si>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</si>
  <si>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</si>
  <si>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</si>
  <si>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</si>
  <si>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</si>
  <si>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</si>
  <si>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</si>
  <si>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</si>
  <si>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</si>
  <si>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</si>
  <si>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</si>
  <si>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</si>
  <si>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</si>
  <si>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</si>
  <si>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</si>
  <si>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</si>
  <si>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</si>
  <si>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</si>
  <si>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</si>
  <si>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</si>
  <si>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</si>
  <si>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</si>
  <si>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</si>
  <si>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</si>
  <si>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</si>
  <si>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</si>
  <si>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</si>
  <si>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</si>
  <si>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</si>
  <si>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</si>
  <si>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</si>
  <si>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</si>
  <si>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</si>
  <si>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</si>
  <si>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</si>
  <si>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</si>
  <si>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</si>
  <si>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</si>
  <si>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</si>
  <si>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</si>
  <si>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</si>
  <si>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</si>
  <si>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</si>
  <si>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</si>
  <si>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</si>
  <si>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</si>
  <si>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</si>
  <si>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</si>
  <si>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</si>
  <si>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</si>
  <si>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</si>
  <si>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</si>
  <si>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</si>
  <si>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</si>
  <si>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</si>
  <si>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</si>
  <si>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</si>
  <si>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</si>
  <si>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</si>
  <si>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</si>
  <si>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</si>
  <si>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</si>
  <si>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</si>
  <si>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</si>
  <si>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</si>
  <si>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</si>
  <si>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</si>
  <si>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</si>
  <si>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</si>
  <si>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</si>
  <si>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</si>
  <si>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</si>
  <si>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</si>
  <si>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</si>
  <si>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</si>
  <si>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</si>
  <si>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</si>
  <si>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</si>
  <si>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</si>
  <si>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</si>
  <si>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</si>
  <si>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</si>
  <si>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</si>
  <si>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</si>
  <si>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</si>
  <si>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</si>
  <si>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</si>
  <si>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</si>
  <si>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</si>
  <si>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</si>
  <si>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</si>
  <si>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</si>
  <si>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</si>
  <si>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</si>
  <si>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</si>
  <si>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</si>
  <si>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</si>
  <si>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</si>
  <si>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</si>
  <si>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</si>
  <si>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</si>
  <si>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</si>
  <si>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</si>
  <si>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</si>
  <si>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</si>
  <si>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</si>
  <si>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</si>
  <si>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</si>
  <si>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</si>
  <si>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</si>
  <si>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</si>
  <si>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</si>
  <si>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</si>
  <si>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</si>
  <si>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</si>
  <si>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</si>
  <si>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</si>
  <si>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</si>
  <si>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</si>
  <si>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</si>
  <si>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</si>
  <si>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</si>
  <si>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</si>
  <si>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</si>
  <si>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</si>
  <si>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</si>
  <si>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</si>
  <si>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</si>
  <si>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</si>
  <si>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</si>
  <si>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</si>
  <si>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</si>
  <si>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</si>
  <si>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</si>
  <si>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</si>
  <si>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</si>
  <si>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</si>
  <si>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</si>
  <si>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</si>
  <si>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</si>
  <si>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</si>
  <si>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</si>
  <si>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</si>
  <si>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</si>
  <si>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</si>
  <si>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</si>
  <si>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</si>
  <si>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</si>
  <si>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</si>
  <si>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</si>
  <si>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</si>
  <si>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</si>
  <si>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</si>
  <si>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</si>
  <si>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</si>
  <si>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</si>
  <si>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</si>
  <si>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</si>
  <si>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</si>
  <si>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</si>
  <si>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</si>
  <si>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</si>
  <si>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</si>
  <si>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</si>
  <si>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</si>
  <si>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</si>
  <si>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</si>
  <si>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</si>
  <si>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</si>
  <si>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</si>
  <si>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</si>
  <si>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</si>
  <si>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</si>
  <si>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</si>
  <si>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</si>
  <si>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</si>
  <si>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</si>
  <si>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</si>
  <si>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</si>
  <si>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</si>
  <si>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</si>
  <si>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</si>
  <si>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</si>
  <si>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</si>
  <si>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</si>
  <si>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</si>
  <si>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</si>
  <si>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</si>
  <si>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</si>
  <si>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</si>
  <si>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</si>
  <si>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</si>
  <si>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</si>
  <si>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</si>
  <si>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</si>
  <si>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</si>
  <si>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</si>
  <si>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</si>
  <si>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</si>
  <si>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</si>
  <si>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</si>
  <si>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</si>
  <si>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</si>
  <si>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</si>
  <si>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</si>
  <si>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</si>
  <si>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</si>
  <si>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</si>
  <si>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</si>
  <si>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</si>
  <si>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</si>
  <si>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</si>
  <si>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</si>
  <si>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</si>
  <si>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</si>
  <si>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</si>
  <si>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</si>
  <si>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</si>
  <si>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</si>
  <si>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</si>
  <si>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</si>
  <si>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</si>
  <si>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</si>
  <si>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</si>
  <si>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</si>
  <si>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</si>
  <si>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</si>
  <si>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</si>
  <si>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</si>
  <si>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</si>
  <si>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</si>
  <si>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</si>
  <si>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</si>
  <si>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</si>
  <si>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</si>
  <si>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</si>
  <si>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</si>
  <si>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</si>
  <si>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</si>
  <si>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</si>
  <si>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</si>
  <si>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</si>
  <si>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</si>
  <si>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</si>
  <si>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</si>
  <si>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</si>
  <si>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</si>
  <si>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</si>
  <si>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</si>
  <si>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</si>
  <si>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</si>
  <si>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</si>
  <si>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</si>
  <si>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</si>
  <si>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</si>
  <si>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</si>
  <si>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</si>
  <si>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</si>
  <si>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</si>
  <si>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</si>
  <si>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</si>
  <si>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</si>
  <si>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</si>
  <si>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</si>
  <si>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</si>
  <si>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</si>
  <si>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</si>
  <si>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</si>
  <si>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</si>
  <si>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</si>
  <si>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</si>
  <si>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</si>
  <si>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</si>
  <si>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</si>
  <si>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</si>
  <si>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</si>
  <si>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</si>
  <si>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</si>
  <si>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</si>
  <si>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</si>
  <si>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</si>
  <si>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</si>
  <si>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</si>
  <si>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</si>
  <si>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</si>
  <si>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</si>
  <si>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</si>
  <si>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</si>
  <si>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</si>
  <si>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</si>
  <si>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</si>
  <si>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</si>
  <si>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</si>
  <si>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</si>
  <si>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</si>
  <si>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</si>
  <si>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</si>
  <si>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</si>
  <si>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</si>
  <si>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</si>
  <si>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</si>
  <si>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</si>
  <si>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</si>
  <si>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</si>
  <si>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</si>
  <si>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</si>
  <si>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</si>
  <si>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</si>
  <si>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</si>
  <si>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</si>
  <si>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</si>
  <si>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</si>
  <si>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</si>
  <si>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</si>
  <si>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</si>
  <si>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</si>
  <si>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</si>
  <si>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</si>
  <si>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</si>
  <si>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</si>
  <si>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</si>
  <si>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</si>
  <si>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</si>
  <si>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</si>
  <si>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</si>
  <si>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</si>
  <si>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</si>
  <si>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</si>
  <si>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</si>
  <si>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</si>
  <si>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</si>
  <si>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</si>
  <si>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</si>
  <si>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</si>
  <si>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</si>
  <si>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</si>
  <si>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</si>
  <si>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</si>
  <si>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</si>
  <si>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</si>
  <si>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</si>
  <si>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</si>
  <si>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</si>
  <si>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</si>
  <si>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</si>
  <si>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</si>
  <si>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</si>
  <si>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</si>
  <si>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</si>
  <si>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</si>
  <si>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</si>
  <si>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</si>
  <si>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</si>
  <si>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</si>
  <si>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</si>
  <si>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</si>
  <si>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</si>
  <si>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</si>
  <si>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</si>
  <si>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</si>
  <si>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</si>
  <si>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</si>
  <si>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</si>
  <si>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</si>
  <si>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</si>
  <si>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</si>
  <si>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</si>
  <si>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</si>
  <si>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</si>
  <si>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</si>
  <si>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</si>
  <si>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</si>
  <si>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</si>
  <si>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</si>
  <si>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</si>
  <si>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</si>
  <si>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</si>
  <si>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</si>
  <si>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</si>
  <si>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</si>
  <si>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</si>
  <si>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</si>
  <si>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</si>
  <si>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</si>
  <si>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</si>
  <si>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</si>
  <si>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</si>
  <si>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</si>
  <si>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</si>
  <si>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</si>
  <si>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</si>
  <si>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</si>
  <si>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</si>
  <si>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</si>
  <si>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</si>
  <si>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</si>
  <si>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</si>
  <si>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</si>
  <si>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</si>
  <si>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</si>
  <si>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</si>
  <si>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</si>
  <si>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</si>
  <si>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</si>
  <si>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</si>
  <si>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</si>
  <si>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</si>
  <si>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</si>
  <si>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</si>
  <si>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</si>
  <si>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</si>
  <si>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</si>
  <si>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</si>
  <si>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</si>
  <si>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</si>
  <si>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</si>
  <si>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</si>
  <si>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</si>
  <si>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</si>
  <si>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</si>
  <si>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</si>
  <si>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</si>
  <si>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</si>
  <si>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</si>
  <si>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</si>
  <si>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</si>
  <si>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</si>
  <si>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</si>
  <si>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</si>
  <si>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</si>
  <si>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</si>
  <si>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</si>
  <si>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</si>
  <si>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</si>
  <si>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</si>
  <si>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</si>
  <si>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</si>
  <si>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</si>
  <si>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</si>
  <si>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</si>
  <si>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</si>
  <si>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</si>
  <si>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</si>
  <si>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</si>
  <si>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</si>
  <si>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</si>
  <si>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</si>
  <si>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</si>
  <si>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</si>
  <si>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</si>
  <si>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</si>
  <si>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</si>
  <si>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</si>
  <si>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</si>
  <si>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</si>
  <si>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</si>
  <si>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</si>
  <si>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</si>
  <si>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</si>
  <si>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</si>
  <si>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</si>
  <si>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</si>
  <si>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</si>
  <si>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</si>
  <si>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</si>
  <si>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</si>
  <si>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</si>
  <si>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</si>
  <si>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</si>
  <si>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</si>
  <si>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</si>
  <si>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</si>
  <si>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</si>
  <si>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</si>
  <si>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</si>
  <si>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</si>
  <si>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</si>
  <si>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</si>
  <si>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</si>
  <si>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</si>
  <si>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</si>
  <si>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</si>
  <si>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</si>
  <si>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</si>
  <si>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</si>
  <si>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</si>
  <si>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</si>
  <si>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</si>
  <si>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</si>
  <si>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</si>
  <si>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</si>
  <si>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</si>
  <si>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</si>
  <si>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</si>
  <si>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</si>
  <si>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</si>
  <si>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</si>
  <si>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</si>
  <si>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</si>
  <si>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</si>
  <si>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</si>
  <si>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</si>
  <si>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</si>
  <si>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</si>
  <si>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</si>
  <si>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</si>
  <si>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</si>
  <si>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</si>
  <si>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</si>
  <si>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</si>
  <si>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</si>
  <si>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</si>
  <si>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</si>
  <si>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</si>
  <si>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</si>
  <si>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</si>
  <si>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</si>
  <si>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</si>
  <si>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</si>
  <si>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</si>
  <si>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</si>
  <si>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</si>
  <si>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</si>
  <si>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</si>
  <si>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</si>
  <si>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</si>
  <si>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</si>
  <si>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</si>
  <si>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</si>
  <si>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</si>
  <si>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</si>
  <si>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</si>
  <si>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</si>
  <si>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</si>
  <si>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</si>
  <si>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</si>
  <si>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</si>
  <si>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</si>
  <si>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</si>
  <si>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</si>
  <si>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</si>
  <si>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</si>
  <si>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</si>
  <si>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</si>
  <si>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</si>
  <si>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</si>
  <si>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</si>
  <si>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</si>
  <si>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</si>
  <si>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</si>
  <si>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</si>
  <si>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</si>
  <si>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</si>
  <si>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</si>
  <si>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</si>
  <si>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</si>
  <si>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</si>
  <si>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</si>
  <si>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</si>
  <si>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</si>
  <si>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</si>
  <si>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</si>
  <si>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</si>
  <si>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</si>
  <si>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</si>
  <si>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</si>
  <si>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</si>
  <si>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</si>
  <si>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</si>
  <si>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</si>
  <si>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</si>
  <si>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</si>
  <si>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</si>
  <si>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</si>
  <si>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</si>
  <si>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</si>
  <si>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</si>
  <si>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</si>
  <si>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</si>
  <si>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</si>
  <si>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</si>
  <si>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</si>
  <si>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</si>
  <si>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</si>
  <si>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</si>
  <si>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</si>
  <si>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</si>
  <si>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</si>
  <si>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</si>
  <si>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</si>
  <si>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</si>
  <si>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</si>
  <si>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</si>
  <si>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</si>
  <si>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</si>
  <si>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</si>
  <si>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</si>
  <si>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</si>
  <si>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</si>
  <si>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</si>
  <si>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</si>
  <si>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</si>
  <si>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</si>
  <si>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</si>
  <si>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</si>
  <si>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</si>
  <si>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</si>
  <si>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</si>
  <si>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</si>
  <si>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</si>
  <si>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</si>
  <si>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</si>
  <si>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</si>
  <si>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</si>
  <si>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</si>
  <si>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</si>
  <si>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</si>
  <si>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</si>
  <si>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</si>
  <si>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</si>
  <si>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</si>
  <si>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</si>
  <si>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</si>
  <si>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</si>
  <si>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</si>
  <si>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</si>
  <si>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</si>
  <si>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</si>
  <si>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</si>
  <si>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</si>
  <si>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</si>
  <si>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</si>
  <si>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</si>
  <si>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</si>
  <si>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</si>
  <si>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</si>
  <si>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</si>
  <si>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</si>
  <si>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</si>
  <si>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</si>
  <si>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</si>
  <si>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</si>
  <si>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</si>
  <si>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</si>
  <si>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</si>
  <si>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</si>
  <si>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</si>
  <si>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</si>
  <si>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</si>
  <si>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</si>
  <si>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</si>
  <si>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</si>
  <si>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</si>
  <si>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</si>
  <si>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</si>
  <si>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</si>
  <si>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</si>
  <si>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</si>
  <si>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</si>
  <si>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</si>
  <si>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</si>
  <si>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</si>
  <si>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</si>
  <si>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</si>
  <si>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</si>
  <si>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</si>
  <si>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</si>
  <si>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</si>
  <si>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</si>
  <si>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</si>
  <si>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</si>
  <si>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</si>
  <si>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</si>
  <si>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</si>
  <si>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</si>
  <si>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</si>
  <si>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</si>
  <si>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</si>
  <si>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</si>
  <si>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</si>
  <si>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</si>
  <si>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</si>
  <si>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</si>
  <si>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</si>
  <si>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</si>
  <si>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</si>
  <si>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</si>
  <si>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</si>
  <si>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</si>
  <si>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</si>
  <si>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</si>
  <si>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</si>
  <si>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</si>
  <si>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</si>
  <si>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</si>
  <si>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</si>
  <si>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</si>
  <si>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</si>
  <si>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</si>
  <si>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</si>
  <si>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</si>
  <si>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</si>
  <si>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</si>
  <si>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</si>
  <si>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</si>
  <si>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</si>
  <si>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</si>
  <si>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</si>
  <si>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</si>
  <si>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</si>
  <si>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</si>
  <si>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</si>
  <si>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</si>
  <si>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</si>
  <si>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</si>
  <si>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</si>
  <si>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</si>
  <si>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</si>
  <si>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</si>
  <si>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</si>
  <si>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</si>
  <si>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</si>
  <si>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</si>
  <si>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</si>
  <si>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</si>
  <si>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</si>
  <si>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</si>
  <si>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</si>
  <si>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</si>
  <si>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</si>
  <si>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</si>
  <si>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</si>
  <si>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</si>
  <si>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</si>
  <si>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</si>
  <si>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</si>
  <si>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</si>
  <si>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</si>
  <si>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</si>
  <si>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</si>
  <si>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</si>
  <si>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</si>
  <si>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</si>
  <si>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</si>
  <si>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</si>
  <si>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</si>
  <si>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</si>
  <si>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</si>
  <si>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</si>
  <si>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</si>
  <si>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</si>
  <si>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</si>
  <si>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</si>
  <si>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</si>
  <si>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</si>
  <si>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</si>
  <si>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</si>
  <si>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</si>
  <si>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</si>
  <si>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</si>
  <si>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</si>
  <si>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</si>
  <si>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</si>
  <si>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</si>
  <si>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</si>
  <si>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</si>
  <si>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</si>
  <si>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</si>
  <si>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</si>
  <si>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</si>
  <si>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</si>
  <si>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</si>
  <si>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</si>
  <si>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</si>
  <si>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</si>
  <si>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</si>
  <si>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</si>
  <si>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</si>
  <si>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</si>
  <si>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</si>
  <si>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</si>
  <si>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</si>
  <si>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</si>
  <si>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</si>
  <si>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</si>
  <si>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</si>
  <si>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</si>
  <si>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</si>
  <si>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</si>
  <si>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</si>
  <si>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</si>
  <si>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</si>
  <si>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</si>
  <si>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</si>
  <si>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</si>
  <si>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</si>
  <si>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</si>
  <si>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</si>
  <si>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</si>
  <si>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</si>
  <si>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</si>
  <si>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</si>
  <si>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</si>
  <si>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</si>
  <si>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</si>
  <si>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</si>
  <si>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</si>
  <si>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</si>
  <si>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</si>
  <si>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</si>
  <si>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</si>
  <si>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</si>
  <si>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</si>
  <si>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</si>
  <si>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</si>
  <si>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</si>
  <si>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</si>
  <si>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</si>
  <si>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</si>
  <si>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</si>
  <si>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</si>
  <si>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</si>
  <si>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</si>
  <si>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</si>
  <si>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</si>
  <si>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</si>
  <si>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</si>
  <si>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</si>
  <si>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</si>
  <si>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</si>
  <si>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</si>
  <si>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</si>
  <si>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</si>
  <si>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</si>
  <si>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</si>
  <si>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</si>
  <si>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</si>
  <si>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</si>
  <si>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</si>
  <si>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</si>
  <si>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</si>
  <si>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</si>
  <si>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</si>
  <si>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</si>
  <si>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</si>
  <si>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</si>
  <si>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</si>
  <si>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</si>
  <si>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</si>
  <si>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</si>
  <si>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</si>
  <si>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</si>
  <si>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</si>
  <si>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</si>
  <si>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</si>
  <si>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</si>
  <si>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</si>
  <si>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</si>
  <si>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</si>
  <si>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</si>
  <si>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</si>
  <si>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</si>
  <si>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</si>
  <si>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</si>
  <si>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</si>
  <si>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</si>
  <si>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</si>
  <si>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</si>
  <si>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</si>
  <si>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</si>
  <si>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</si>
  <si>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</si>
  <si>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</si>
  <si>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</si>
  <si>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</si>
  <si>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</si>
  <si>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</si>
  <si>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</si>
  <si>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</si>
  <si>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</si>
  <si>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</si>
  <si>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</si>
  <si>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</si>
  <si>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</si>
  <si>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</si>
  <si>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</si>
  <si>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</si>
  <si>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</si>
  <si>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</si>
  <si>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</si>
  <si>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</si>
  <si>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</si>
  <si>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</si>
  <si>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</si>
  <si>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</si>
  <si>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</si>
  <si>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</si>
  <si>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</si>
  <si>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</si>
  <si>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</si>
  <si>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</si>
  <si>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</si>
  <si>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</si>
  <si>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</si>
  <si>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</si>
  <si>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</si>
  <si>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</si>
  <si>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</si>
  <si>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</si>
  <si>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</si>
  <si>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</si>
  <si>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</si>
  <si>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</si>
  <si>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</si>
  <si>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</si>
  <si>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</si>
  <si>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</si>
  <si>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</si>
  <si>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</si>
  <si>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</si>
  <si>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</si>
  <si>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</si>
  <si>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</si>
  <si>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</si>
  <si>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</si>
  <si>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</si>
  <si>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</si>
  <si>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</si>
  <si>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</si>
  <si>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</si>
  <si>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</si>
  <si>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</si>
  <si>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</si>
  <si>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</si>
  <si>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</si>
  <si>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</si>
  <si>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</si>
  <si>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</si>
  <si>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</si>
  <si>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</si>
  <si>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</si>
  <si>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</si>
  <si>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</si>
  <si>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</si>
  <si>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</si>
  <si>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</si>
  <si>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</si>
  <si>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</si>
  <si>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</si>
  <si>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</si>
  <si>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</si>
  <si>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</si>
  <si>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</si>
  <si>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</si>
  <si>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</si>
  <si>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</si>
  <si>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</si>
  <si>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</si>
  <si>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</si>
  <si>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</si>
  <si>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</si>
  <si>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</si>
  <si>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</si>
  <si>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</si>
  <si>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</si>
  <si>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</si>
  <si>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</si>
  <si>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</si>
  <si>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</si>
  <si>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</si>
  <si>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</si>
  <si>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</si>
  <si>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</si>
  <si>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</si>
  <si>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</si>
  <si>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</si>
  <si>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</si>
  <si>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</si>
  <si>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</si>
  <si>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</si>
  <si>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</si>
  <si>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</si>
  <si>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</si>
  <si>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</si>
  <si>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</si>
  <si>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</si>
  <si>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</si>
  <si>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</si>
  <si>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</si>
  <si>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</si>
  <si>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</si>
  <si>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</si>
  <si>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</si>
  <si>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</si>
  <si>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</si>
  <si>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</si>
  <si>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</si>
  <si>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</si>
  <si>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</si>
  <si>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</si>
  <si>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</si>
  <si>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</si>
  <si>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</si>
  <si>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</si>
  <si>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</si>
  <si>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</si>
  <si>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</si>
  <si>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</si>
  <si>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</si>
  <si>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</si>
  <si>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</si>
  <si>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</si>
  <si>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</si>
  <si>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</si>
  <si>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</si>
  <si>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</si>
  <si>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</si>
  <si>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</si>
  <si>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</si>
  <si>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</si>
  <si>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</si>
  <si>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</si>
  <si>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</si>
  <si>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</si>
  <si>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</si>
  <si>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</si>
  <si>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</si>
  <si>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</si>
  <si>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</si>
  <si>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</si>
  <si>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</si>
  <si>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</si>
  <si>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</si>
  <si>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</si>
  <si>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</si>
  <si>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</si>
  <si>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</si>
  <si>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</si>
  <si>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</si>
  <si>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</si>
  <si>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</si>
  <si>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</si>
  <si>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</si>
  <si>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</si>
  <si>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</si>
  <si>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</si>
  <si>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</si>
  <si>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</si>
  <si>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</si>
  <si>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</si>
  <si>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</si>
  <si>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</si>
  <si>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</si>
  <si>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</si>
  <si>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</si>
  <si>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</si>
  <si>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</si>
  <si>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</si>
  <si>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</si>
  <si>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</si>
  <si>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</si>
  <si>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</si>
  <si>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</si>
  <si>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</si>
  <si>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</si>
  <si>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</si>
  <si>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</si>
  <si>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</si>
  <si>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</si>
  <si>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</si>
  <si>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</si>
  <si>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</si>
  <si>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</si>
  <si>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</si>
  <si>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</si>
  <si>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</si>
  <si>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</si>
  <si>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</si>
  <si>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</si>
  <si>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</si>
  <si>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</si>
  <si>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</si>
  <si>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</si>
  <si>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</si>
  <si>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</si>
  <si>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</si>
  <si>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</si>
  <si>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</si>
  <si>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</si>
  <si>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</si>
  <si>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</si>
  <si>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</si>
  <si>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</si>
  <si>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</si>
  <si>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</si>
  <si>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</si>
  <si>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</si>
  <si>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</si>
  <si>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</si>
  <si>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</si>
  <si>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</si>
  <si>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</si>
  <si>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</si>
  <si>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05170800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</si>
  <si>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</si>
  <si>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</si>
  <si>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</si>
  <si>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CRIEU</t>
  </si>
  <si>
    <t xml:space="preserve">NOM_PRELEV_DETERM</t>
  </si>
  <si>
    <t xml:space="preserve">AQUASCOP BIOLOGIE site de Monptellier</t>
  </si>
  <si>
    <t xml:space="preserve">LB_STATION</t>
  </si>
  <si>
    <t xml:space="preserve">LE CRIEU A VENTENAC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</si>
  <si>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</si>
  <si>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</si>
  <si>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</si>
  <si>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</si>
  <si>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</si>
  <si>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</si>
  <si>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</si>
  <si>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</si>
  <si>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</si>
  <si>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</si>
  <si>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</si>
  <si>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</si>
  <si>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</si>
  <si>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</si>
  <si>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</si>
  <si>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</si>
  <si>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</si>
  <si>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</si>
  <si>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</si>
  <si>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</si>
  <si>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</si>
  <si>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</si>
  <si>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</si>
  <si>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</si>
  <si>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</si>
  <si>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</si>
  <si>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</si>
  <si>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</si>
  <si>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</si>
  <si>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</si>
  <si>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</si>
  <si>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</si>
  <si>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</si>
  <si>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</si>
  <si>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</si>
  <si>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</si>
  <si>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</si>
  <si>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</si>
  <si>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</si>
  <si>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</si>
  <si>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</si>
  <si>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</si>
  <si>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</si>
  <si>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</si>
  <si>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</si>
  <si>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</si>
  <si>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</si>
  <si>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</si>
  <si>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</si>
  <si>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</si>
  <si>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</si>
  <si>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</si>
  <si>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</si>
  <si>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</si>
  <si>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</si>
  <si>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</si>
  <si>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</si>
  <si>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</si>
  <si>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</si>
  <si>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</si>
  <si>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</si>
  <si>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</si>
  <si>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</si>
  <si>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</si>
  <si>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</si>
  <si>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</si>
  <si>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</si>
  <si>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</si>
  <si>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</si>
  <si>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</si>
  <si>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</si>
  <si>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</si>
  <si>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</si>
  <si>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</si>
  <si>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</si>
  <si>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</si>
  <si>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</si>
  <si>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</si>
  <si>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</si>
  <si>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</si>
  <si>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</si>
  <si>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</si>
  <si>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Rejet actif, odeur d'eaux usées. Nouveau passage à gué en milieu de station (photo), exclu de la station (déplacement de 5m vers l'amont). Niveau d'eau supérieur à 2018.</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</si>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</sst>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596324</v>
      </c>
      <c r="G10" s="25"/>
      <c r="H10" s="25"/>
    </row>
    <row r="11" customFormat="false" ht="15" hidden="false" customHeight="false" outlineLevel="0" collapsed="false">
      <c r="A11" s="26" t="s">
        <v>5183</v>
      </c>
      <c r="B11" s="30" t="n">
        <v>43993</v>
      </c>
      <c r="D11" s="26" t="s">
        <v>5184</v>
      </c>
      <c r="E11" s="29" t="n">
        <v>6214022</v>
      </c>
      <c r="G11" s="25"/>
      <c r="H11" s="25"/>
    </row>
    <row r="12" customFormat="false" ht="15" hidden="false" customHeight="false" outlineLevel="0" collapsed="false">
      <c r="A12" s="26" t="s">
        <v>5185</v>
      </c>
      <c r="B12" s="29" t="s">
        <v>5186</v>
      </c>
      <c r="D12" s="26" t="s">
        <v>5187</v>
      </c>
      <c r="E12" s="29" t="n">
        <v>596246</v>
      </c>
      <c r="G12" s="25"/>
      <c r="H12" s="25"/>
    </row>
    <row r="13" customFormat="false" ht="17.25" hidden="false" customHeight="true" outlineLevel="0" collapsed="false">
      <c r="A13" s="12"/>
      <c r="B13" s="31"/>
      <c r="D13" s="26" t="s">
        <v>5188</v>
      </c>
      <c r="E13" s="29" t="n">
        <v>6214058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596324</v>
      </c>
    </row>
    <row r="18" customFormat="false" ht="15" hidden="false" customHeight="false" outlineLevel="0" collapsed="false">
      <c r="A18" s="36"/>
      <c r="B18" s="37" t="s">
        <v>5196</v>
      </c>
      <c r="C18" s="38" t="n">
        <f aca="false">E11</f>
        <v>6214022</v>
      </c>
    </row>
    <row r="19" customFormat="false" ht="15" hidden="false" customHeight="false" outlineLevel="0" collapsed="false">
      <c r="A19" s="33" t="s">
        <v>5197</v>
      </c>
      <c r="B19" s="39" t="n">
        <v>415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49</v>
      </c>
      <c r="D35" s="52" t="s">
        <v>5215</v>
      </c>
      <c r="E35" s="53" t="n">
        <v>51</v>
      </c>
    </row>
    <row r="36" s="56" customFormat="true" ht="15" hidden="false" customHeight="true" outlineLevel="0" collapsed="false">
      <c r="A36" s="54" t="s">
        <v>5216</v>
      </c>
      <c r="B36" s="34" t="n">
        <v>51</v>
      </c>
      <c r="C36" s="50"/>
      <c r="D36" s="55" t="s">
        <v>5217</v>
      </c>
      <c r="E36" s="34" t="n">
        <v>49</v>
      </c>
    </row>
    <row r="37" s="56" customFormat="true" ht="15" hidden="false" customHeight="true" outlineLevel="0" collapsed="false">
      <c r="A37" s="54" t="s">
        <v>5218</v>
      </c>
      <c r="B37" s="34" t="n">
        <v>3.2</v>
      </c>
      <c r="C37" s="50"/>
      <c r="D37" s="55" t="s">
        <v>5219</v>
      </c>
      <c r="E37" s="34" t="n">
        <v>3.5</v>
      </c>
    </row>
    <row r="38" s="56" customFormat="true" ht="15" hidden="false" customHeight="true" outlineLevel="0" collapsed="false">
      <c r="A38" s="54" t="s">
        <v>5220</v>
      </c>
      <c r="B38" s="34" t="n">
        <v>12</v>
      </c>
      <c r="C38" s="50"/>
      <c r="D38" s="55" t="s">
        <v>5220</v>
      </c>
      <c r="E38" s="34" t="n">
        <v>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2</v>
      </c>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t="n">
        <v>3</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t="n">
        <v>2</v>
      </c>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t="n">
        <v>4</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6.5</v>
      </c>
      <c r="E97" s="82" t="n">
        <v>2.55</v>
      </c>
      <c r="F97" s="82" t="s">
        <v>5275</v>
      </c>
      <c r="G97" s="83"/>
      <c r="H97" s="84"/>
    </row>
    <row r="98" customFormat="false" ht="15" hidden="false" customHeight="false" outlineLevel="0" collapsed="false">
      <c r="A98" s="78" t="s">
        <v>4683</v>
      </c>
      <c r="B98" s="79" t="str">
        <f aca="false">IF(A98="NEWCOD",IF(ISBLANK(G98),"renseigner le champ 'Nouveau taxon'",G98),VLOOKUP(A98,'Ref Taxo'!A:B,2,FALSE()))</f>
        <v>Spirogyra</v>
      </c>
      <c r="C98" s="80" t="n">
        <f aca="false">IF(A98="NEWCOD",IF(ISBLANK(H98),"NoCod",H98),VLOOKUP(A98,'Ref Taxo'!A:D,4,FALSE()))</f>
        <v>1147</v>
      </c>
      <c r="D98" s="81" t="n">
        <v>0.01</v>
      </c>
      <c r="E98" s="82" t="n">
        <v>0.01</v>
      </c>
      <c r="F98" s="82" t="s">
        <v>5275</v>
      </c>
      <c r="G98" s="85"/>
      <c r="H98" s="86"/>
    </row>
    <row r="99" customFormat="false" ht="15" hidden="false" customHeight="false" outlineLevel="0" collapsed="false">
      <c r="A99" s="78" t="s">
        <v>5040</v>
      </c>
      <c r="B99" s="79" t="str">
        <f aca="false">IF(A99="NEWCOD",IF(ISBLANK(G99),"renseigner le champ 'Nouveau taxon'",G99),VLOOKUP(A99,'Ref Taxo'!A:B,2,FALSE()))</f>
        <v>Vaucheria</v>
      </c>
      <c r="C99" s="80" t="n">
        <f aca="false">IF(A99="NEWCOD",IF(ISBLANK(H99),"NoCod",H99),VLOOKUP(A99,'Ref Taxo'!A:D,4,FALSE()))</f>
        <v>1169</v>
      </c>
      <c r="D99" s="81" t="n">
        <v>0.01</v>
      </c>
      <c r="E99" s="82"/>
      <c r="F99" s="82" t="s">
        <v>5275</v>
      </c>
      <c r="G99" s="85"/>
      <c r="H99" s="86"/>
    </row>
    <row r="100" customFormat="false" ht="15" hidden="false" customHeight="false" outlineLevel="0" collapsed="false">
      <c r="A100" s="78" t="s">
        <v>3367</v>
      </c>
      <c r="B100" s="79" t="str">
        <f aca="false">IF(A100="NEWCOD",IF(ISBLANK(G100),"renseigner le champ 'Nouveau taxon'",G100),VLOOKUP(A100,'Ref Taxo'!A:B,2,FALSE()))</f>
        <v>Pellia endiviifolia</v>
      </c>
      <c r="C100" s="80" t="n">
        <f aca="false">IF(A100="NEWCOD",IF(ISBLANK(H100),"NoCod",H100),VLOOKUP(A100,'Ref Taxo'!A:D,4,FALSE()))</f>
        <v>1197</v>
      </c>
      <c r="D100" s="81" t="n">
        <v>0.01</v>
      </c>
      <c r="E100" s="82" t="n">
        <v>0.01</v>
      </c>
      <c r="F100" s="82" t="s">
        <v>5275</v>
      </c>
      <c r="G100" s="85"/>
      <c r="H100" s="86"/>
    </row>
    <row r="101" customFormat="false" ht="15" hidden="false" customHeight="false" outlineLevel="0" collapsed="false">
      <c r="A101" s="78" t="s">
        <v>470</v>
      </c>
      <c r="B101" s="79" t="str">
        <f aca="false">IF(A101="NEWCOD",IF(ISBLANK(G101),"renseigner le champ 'Nouveau taxon'",G101),VLOOKUP(A101,'Ref Taxo'!A:B,2,FALSE()))</f>
        <v>Brachythecium rivulare</v>
      </c>
      <c r="C101" s="80" t="n">
        <f aca="false">IF(A101="NEWCOD",IF(ISBLANK(H101),"NoCod",H101),VLOOKUP(A101,'Ref Taxo'!A:D,4,FALSE()))</f>
        <v>1260</v>
      </c>
      <c r="D101" s="81" t="n">
        <v>0.01</v>
      </c>
      <c r="E101" s="82"/>
      <c r="F101" s="82" t="s">
        <v>5275</v>
      </c>
      <c r="G101" s="85"/>
      <c r="H101" s="86"/>
    </row>
    <row r="102" customFormat="false" ht="1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t="n">
        <v>0.1</v>
      </c>
      <c r="E102" s="82" t="n">
        <v>0.05</v>
      </c>
      <c r="F102" s="82" t="s">
        <v>5275</v>
      </c>
      <c r="G102" s="85"/>
      <c r="H102" s="86"/>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0.2</v>
      </c>
      <c r="E103" s="82" t="n">
        <v>0.01</v>
      </c>
      <c r="F103" s="82" t="s">
        <v>5275</v>
      </c>
      <c r="G103" s="85"/>
      <c r="H103" s="86"/>
    </row>
    <row r="104" customFormat="false" ht="15" hidden="false" customHeight="false" outlineLevel="0" collapsed="false">
      <c r="A104" s="78" t="s">
        <v>1970</v>
      </c>
      <c r="B104" s="79" t="str">
        <f aca="false">IF(A104="NEWCOD",IF(ISBLANK(G104),"renseigner le champ 'Nouveau taxon'",G104),VLOOKUP(A104,'Ref Taxo'!A:B,2,FALSE()))</f>
        <v>Fontinalis antipyretica</v>
      </c>
      <c r="C104" s="80" t="n">
        <f aca="false">IF(A104="NEWCOD",IF(ISBLANK(H104),"NoCod",H104),VLOOKUP(A104,'Ref Taxo'!A:D,4,FALSE()))</f>
        <v>1310</v>
      </c>
      <c r="D104" s="81" t="n">
        <v>1.8</v>
      </c>
      <c r="E104" s="82" t="n">
        <v>0.01</v>
      </c>
      <c r="F104" s="82" t="s">
        <v>5275</v>
      </c>
      <c r="G104" s="85"/>
      <c r="H104" s="86"/>
    </row>
    <row r="105" customFormat="false" ht="15" hidden="false" customHeight="false" outlineLevel="0" collapsed="false">
      <c r="A105" s="78" t="s">
        <v>2663</v>
      </c>
      <c r="B105" s="79" t="str">
        <f aca="false">IF(A105="NEWCOD",IF(ISBLANK(G105),"renseigner le champ 'Nouveau taxon'",G105),VLOOKUP(A105,'Ref Taxo'!A:B,2,FALSE()))</f>
        <v>Leptodictyum riparium</v>
      </c>
      <c r="C105" s="80" t="n">
        <f aca="false">IF(A105="NEWCOD",IF(ISBLANK(H105),"NoCod",H105),VLOOKUP(A105,'Ref Taxo'!A:D,4,FALSE()))</f>
        <v>1244</v>
      </c>
      <c r="D105" s="81" t="n">
        <v>0.25</v>
      </c>
      <c r="E105" s="82" t="n">
        <v>0.01</v>
      </c>
      <c r="F105" s="82" t="s">
        <v>5275</v>
      </c>
      <c r="G105" s="85"/>
      <c r="H105" s="86"/>
    </row>
    <row r="106" customFormat="false" ht="15" hidden="false" customHeight="false" outlineLevel="0" collapsed="false">
      <c r="A106" s="78" t="s">
        <v>4087</v>
      </c>
      <c r="B106" s="79" t="str">
        <f aca="false">IF(A106="NEWCOD",IF(ISBLANK(G106),"renseigner le champ 'Nouveau taxon'",G106),VLOOKUP(A106,'Ref Taxo'!A:B,2,FALSE()))</f>
        <v>Rhynchostegium riparioides</v>
      </c>
      <c r="C106" s="80" t="n">
        <f aca="false">IF(A106="NEWCOD",IF(ISBLANK(H106),"NoCod",H106),VLOOKUP(A106,'Ref Taxo'!A:D,4,FALSE()))</f>
        <v>1268</v>
      </c>
      <c r="D106" s="81" t="n">
        <v>4.5</v>
      </c>
      <c r="E106" s="82"/>
      <c r="F106" s="82" t="s">
        <v>5275</v>
      </c>
      <c r="G106" s="85"/>
      <c r="H106" s="86"/>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t="n">
        <v>0.01</v>
      </c>
      <c r="E107" s="82"/>
      <c r="F107" s="82" t="s">
        <v>5275</v>
      </c>
      <c r="G107" s="85"/>
      <c r="H107" s="86"/>
    </row>
    <row r="108" customFormat="false" ht="15" hidden="false" customHeight="false" outlineLevel="0" collapsed="false">
      <c r="A108" s="78" t="s">
        <v>1719</v>
      </c>
      <c r="B108" s="79" t="str">
        <f aca="false">IF(A108="NEWCOD",IF(ISBLANK(G108),"renseigner le champ 'Nouveau taxon'",G108),VLOOKUP(A108,'Ref Taxo'!A:B,2,FALSE()))</f>
        <v>Equisetum arvense</v>
      </c>
      <c r="C108" s="80" t="n">
        <f aca="false">IF(A108="NEWCOD",IF(ISBLANK(H108),"NoCod",H108),VLOOKUP(A108,'Ref Taxo'!A:D,4,FALSE()))</f>
        <v>1384</v>
      </c>
      <c r="D108" s="81" t="n">
        <v>0.05</v>
      </c>
      <c r="E108" s="82" t="n">
        <v>0.01</v>
      </c>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2021-03-12T09:59:39Z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