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5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<sst xmlns="http://schemas.openxmlformats.org/spreadsheetml/2006/main" count="6487" uniqueCount="5304">
  <si>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</si>
  <si>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</si>
  <si>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</si>
  <si>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</si>
  <si>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</si>
  <si>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</si>
  <si>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</si>
  <si>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</si>
  <si>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</si>
  <si>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</si>
  <si>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</si>
  <si>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</si>
  <si>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</si>
  <si>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</si>
  <si>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</si>
  <si>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</si>
  <si>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</si>
  <si>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</si>
  <si>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</si>
  <si>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</si>
  <si>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</si>
  <si>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</si>
  <si>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</si>
  <si>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</si>
  <si>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</si>
  <si>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</si>
  <si>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</si>
  <si>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</si>
  <si>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</si>
  <si>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</si>
  <si>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</si>
  <si>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</si>
  <si>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</si>
  <si>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</si>
  <si>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</si>
  <si>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</si>
  <si>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</si>
  <si>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</si>
  <si>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</si>
  <si>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</si>
  <si>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</si>
  <si>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</si>
  <si>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</si>
  <si>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</si>
  <si>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</si>
  <si>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</si>
  <si>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</si>
  <si>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</si>
  <si>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</si>
  <si>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</si>
  <si>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</si>
  <si>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</si>
  <si>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</si>
  <si>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</si>
  <si>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</si>
  <si>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</si>
  <si>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</si>
  <si>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</si>
  <si>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</si>
  <si>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</si>
  <si>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</si>
  <si>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</si>
  <si>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</si>
  <si>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</si>
  <si>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</si>
  <si>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</si>
  <si>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</si>
  <si>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</si>
  <si>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</si>
  <si>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</si>
  <si>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</si>
  <si>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</si>
  <si>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</si>
  <si>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</si>
  <si>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</si>
  <si>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</si>
  <si>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</si>
  <si>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</si>
  <si>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</si>
  <si>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</si>
  <si>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</si>
  <si>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</si>
  <si>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</si>
  <si>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</si>
  <si>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</si>
  <si>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</si>
  <si>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</si>
  <si>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</si>
  <si>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</si>
  <si>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</si>
  <si>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</si>
  <si>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</si>
  <si>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</si>
  <si>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</si>
  <si>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</si>
  <si>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</si>
  <si>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</si>
  <si>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</si>
  <si>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</si>
  <si>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</si>
  <si>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</si>
  <si>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</si>
  <si>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</si>
  <si>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</si>
  <si>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</si>
  <si>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</si>
  <si>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</si>
  <si>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</si>
  <si>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</si>
  <si>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</si>
  <si>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</si>
  <si>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</si>
  <si>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</si>
  <si>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</si>
  <si>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</si>
  <si>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</si>
  <si>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</si>
  <si>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</si>
  <si>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</si>
  <si>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</si>
  <si>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</si>
  <si>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</si>
  <si>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</si>
  <si>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</si>
  <si>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</si>
  <si>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</si>
  <si>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</si>
  <si>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</si>
  <si>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</si>
  <si>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</si>
  <si>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</si>
  <si>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</si>
  <si>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</si>
  <si>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</si>
  <si>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</si>
  <si>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</si>
  <si>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</si>
  <si>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</si>
  <si>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</si>
  <si>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</si>
  <si>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</si>
  <si>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</si>
  <si>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</si>
  <si>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</si>
  <si>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</si>
  <si>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</si>
  <si>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</si>
  <si>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</si>
  <si>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</si>
  <si>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</si>
  <si>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</si>
  <si>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</si>
  <si>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</si>
  <si>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</si>
  <si>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</si>
  <si>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</si>
  <si>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</si>
  <si>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</si>
  <si>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</si>
  <si>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</si>
  <si>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</si>
  <si>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</si>
  <si>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</si>
  <si>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</si>
  <si>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</si>
  <si>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</si>
  <si>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</si>
  <si>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</si>
  <si>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</si>
  <si>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</si>
  <si>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</si>
  <si>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</si>
  <si>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</si>
  <si>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</si>
  <si>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</si>
  <si>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</si>
  <si>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</si>
  <si>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</si>
  <si>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</si>
  <si>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</si>
  <si>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</si>
  <si>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</si>
  <si>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</si>
  <si>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</si>
  <si>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</si>
  <si>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</si>
  <si>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</si>
  <si>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</si>
  <si>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</si>
  <si>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</si>
  <si>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</si>
  <si>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</si>
  <si>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</si>
  <si>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</si>
  <si>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</si>
  <si>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</si>
  <si>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</si>
  <si>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</si>
  <si>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</si>
  <si>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</si>
  <si>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</si>
  <si>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</si>
  <si>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</si>
  <si>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</si>
  <si>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</si>
  <si>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</si>
  <si>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</si>
  <si>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</si>
  <si>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</si>
  <si>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</si>
  <si>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</si>
  <si>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</si>
  <si>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</si>
  <si>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</si>
  <si>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</si>
  <si>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</si>
  <si>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</si>
  <si>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</si>
  <si>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</si>
  <si>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</si>
  <si>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</si>
  <si>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</si>
  <si>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</si>
  <si>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</si>
  <si>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</si>
  <si>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</si>
  <si>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</si>
  <si>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</si>
  <si>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</si>
  <si>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</si>
  <si>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</si>
  <si>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</si>
  <si>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</si>
  <si>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</si>
  <si>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</si>
  <si>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</si>
  <si>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</si>
  <si>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</si>
  <si>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</si>
  <si>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</si>
  <si>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</si>
  <si>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</si>
  <si>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</si>
  <si>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</si>
  <si>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</si>
  <si>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</si>
  <si>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</si>
  <si>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</si>
  <si>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</si>
  <si>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</si>
  <si>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</si>
  <si>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</si>
  <si>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</si>
  <si>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</si>
  <si>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</si>
  <si>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</si>
  <si>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</si>
  <si>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</si>
  <si>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</si>
  <si>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</si>
  <si>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</si>
  <si>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</si>
  <si>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</si>
  <si>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</si>
  <si>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</si>
  <si>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</si>
  <si>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</si>
  <si>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</si>
  <si>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</si>
  <si>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</si>
  <si>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</si>
  <si>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</si>
  <si>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</si>
  <si>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</si>
  <si>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</si>
  <si>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</si>
  <si>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</si>
  <si>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</si>
  <si>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</si>
  <si>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</si>
  <si>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</si>
  <si>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</si>
  <si>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</si>
  <si>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</si>
  <si>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</si>
  <si>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</si>
  <si>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</si>
  <si>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</si>
  <si>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</si>
  <si>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</si>
  <si>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</si>
  <si>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</si>
  <si>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</si>
  <si>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</si>
  <si>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</si>
  <si>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</si>
  <si>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</si>
  <si>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</si>
  <si>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</si>
  <si>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</si>
  <si>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</si>
  <si>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</si>
  <si>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</si>
  <si>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</si>
  <si>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</si>
  <si>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</si>
  <si>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</si>
  <si>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</si>
  <si>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</si>
  <si>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</si>
  <si>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</si>
  <si>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</si>
  <si>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</si>
  <si>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</si>
  <si>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</si>
  <si>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</si>
  <si>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</si>
  <si>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</si>
  <si>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</si>
  <si>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</si>
  <si>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</si>
  <si>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</si>
  <si>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</si>
  <si>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</si>
  <si>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</si>
  <si>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</si>
  <si>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</si>
  <si>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</si>
  <si>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</si>
  <si>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</si>
  <si>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</si>
  <si>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</si>
  <si>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</si>
  <si>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</si>
  <si>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</si>
  <si>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</si>
  <si>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</si>
  <si>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</si>
  <si>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</si>
  <si>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</si>
  <si>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</si>
  <si>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</si>
  <si>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</si>
  <si>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</si>
  <si>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</si>
  <si>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</si>
  <si>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</si>
  <si>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</si>
  <si>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</si>
  <si>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</si>
  <si>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</si>
  <si>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</si>
  <si>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</si>
  <si>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</si>
  <si>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</si>
  <si>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</si>
  <si>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</si>
  <si>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</si>
  <si>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</si>
  <si>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</si>
  <si>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</si>
  <si>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</si>
  <si>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</si>
  <si>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</si>
  <si>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</si>
  <si>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</si>
  <si>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</si>
  <si>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</si>
  <si>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</si>
  <si>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</si>
  <si>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</si>
  <si>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</si>
  <si>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</si>
  <si>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</si>
  <si>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</si>
  <si>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</si>
  <si>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</si>
  <si>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</si>
  <si>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</si>
  <si>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</si>
  <si>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</si>
  <si>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</si>
  <si>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</si>
  <si>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</si>
  <si>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</si>
  <si>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</si>
  <si>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</si>
  <si>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</si>
  <si>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</si>
  <si>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</si>
  <si>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</si>
  <si>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</si>
  <si>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</si>
  <si>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</si>
  <si>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</si>
  <si>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</si>
  <si>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</si>
  <si>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</si>
  <si>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</si>
  <si>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</si>
  <si>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</si>
  <si>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</si>
  <si>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</si>
  <si>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</si>
  <si>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</si>
  <si>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</si>
  <si>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</si>
  <si>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</si>
  <si>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</si>
  <si>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</si>
  <si>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</si>
  <si>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</si>
  <si>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</si>
  <si>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</si>
  <si>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</si>
  <si>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</si>
  <si>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</si>
  <si>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</si>
  <si>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</si>
  <si>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</si>
  <si>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</si>
  <si>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</si>
  <si>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</si>
  <si>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</si>
  <si>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</si>
  <si>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</si>
  <si>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</si>
  <si>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</si>
  <si>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</si>
  <si>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</si>
  <si>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</si>
  <si>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</si>
  <si>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</si>
  <si>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</si>
  <si>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</si>
  <si>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</si>
  <si>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</si>
  <si>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</si>
  <si>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</si>
  <si>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</si>
  <si>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</si>
  <si>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</si>
  <si>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</si>
  <si>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</si>
  <si>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</si>
  <si>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</si>
  <si>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</si>
  <si>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</si>
  <si>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</si>
  <si>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</si>
  <si>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</si>
  <si>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</si>
  <si>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</si>
  <si>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</si>
  <si>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</si>
  <si>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</si>
  <si>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</si>
  <si>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</si>
  <si>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</si>
  <si>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</si>
  <si>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</si>
  <si>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</si>
  <si>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</si>
  <si>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</si>
  <si>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</si>
  <si>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</si>
  <si>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</si>
  <si>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</si>
  <si>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</si>
  <si>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</si>
  <si>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</si>
  <si>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</si>
  <si>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</si>
  <si>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</si>
  <si>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</si>
  <si>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</si>
  <si>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</si>
  <si>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</si>
  <si>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</si>
  <si>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</si>
  <si>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</si>
  <si>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</si>
  <si>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</si>
  <si>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</si>
  <si>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</si>
  <si>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</si>
  <si>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</si>
  <si>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</si>
  <si>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</si>
  <si>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</si>
  <si>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</si>
  <si>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</si>
  <si>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</si>
  <si>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</si>
  <si>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</si>
  <si>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</si>
  <si>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</si>
  <si>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</si>
  <si>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</si>
  <si>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</si>
  <si>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</si>
  <si>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</si>
  <si>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</si>
  <si>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</si>
  <si>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</si>
  <si>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</si>
  <si>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</si>
  <si>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</si>
  <si>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</si>
  <si>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</si>
  <si>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</si>
  <si>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</si>
  <si>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</si>
  <si>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</si>
  <si>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</si>
  <si>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</si>
  <si>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</si>
  <si>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</si>
  <si>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</si>
  <si>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</si>
  <si>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</si>
  <si>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</si>
  <si>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</si>
  <si>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</si>
  <si>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</si>
  <si>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</si>
  <si>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</si>
  <si>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</si>
  <si>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</si>
  <si>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</si>
  <si>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</si>
  <si>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</si>
  <si>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</si>
  <si>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</si>
  <si>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</si>
  <si>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</si>
  <si>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</si>
  <si>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</si>
  <si>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</si>
  <si>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</si>
  <si>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</si>
  <si>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</si>
  <si>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</si>
  <si>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</si>
  <si>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</si>
  <si>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</si>
  <si>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</si>
  <si>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</si>
  <si>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</si>
  <si>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</si>
  <si>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</si>
  <si>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</si>
  <si>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</si>
  <si>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</si>
  <si>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</si>
  <si>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</si>
  <si>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</si>
  <si>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</si>
  <si>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</si>
  <si>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</si>
  <si>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</si>
  <si>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</si>
  <si>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</si>
  <si>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</si>
  <si>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</si>
  <si>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</si>
  <si>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</si>
  <si>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</si>
  <si>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</si>
  <si>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</si>
  <si>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</si>
  <si>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</si>
  <si>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</si>
  <si>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</si>
  <si>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</si>
  <si>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</si>
  <si>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</si>
  <si>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</si>
  <si>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</si>
  <si>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</si>
  <si>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</si>
  <si>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</si>
  <si>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</si>
  <si>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</si>
  <si>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</si>
  <si>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</si>
  <si>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</si>
  <si>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</si>
  <si>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</si>
  <si>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</si>
  <si>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</si>
  <si>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</si>
  <si>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</si>
  <si>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</si>
  <si>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</si>
  <si>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</si>
  <si>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</si>
  <si>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</si>
  <si>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</si>
  <si>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</si>
  <si>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</si>
  <si>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</si>
  <si>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</si>
  <si>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</si>
  <si>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</si>
  <si>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</si>
  <si>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</si>
  <si>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</si>
  <si>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</si>
  <si>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</si>
  <si>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</si>
  <si>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</si>
  <si>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</si>
  <si>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</si>
  <si>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</si>
  <si>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</si>
  <si>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</si>
  <si>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</si>
  <si>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</si>
  <si>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</si>
  <si>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</si>
  <si>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</si>
  <si>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</si>
  <si>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</si>
  <si>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</si>
  <si>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</si>
  <si>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</si>
  <si>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</si>
  <si>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</si>
  <si>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</si>
  <si>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</si>
  <si>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</si>
  <si>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</si>
  <si>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</si>
  <si>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</si>
  <si>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</si>
  <si>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</si>
  <si>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</si>
  <si>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</si>
  <si>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</si>
  <si>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</si>
  <si>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</si>
  <si>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</si>
  <si>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</si>
  <si>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</si>
  <si>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</si>
  <si>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</si>
  <si>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</si>
  <si>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</si>
  <si>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</si>
  <si>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</si>
  <si>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</si>
  <si>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</si>
  <si>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</si>
  <si>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</si>
  <si>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</si>
  <si>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</si>
  <si>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</si>
  <si>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</si>
  <si>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</si>
  <si>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</si>
  <si>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</si>
  <si>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</si>
  <si>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</si>
  <si>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</si>
  <si>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</si>
  <si>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</si>
  <si>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</si>
  <si>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</si>
  <si>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</si>
  <si>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</si>
  <si>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</si>
  <si>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</si>
  <si>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</si>
  <si>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</si>
  <si>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</si>
  <si>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</si>
  <si>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</si>
  <si>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</si>
  <si>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</si>
  <si>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</si>
  <si>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</si>
  <si>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</si>
  <si>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</si>
  <si>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</si>
  <si>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</si>
  <si>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</si>
  <si>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</si>
  <si>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</si>
  <si>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</si>
  <si>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</si>
  <si>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</si>
  <si>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</si>
  <si>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</si>
  <si>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</si>
  <si>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</si>
  <si>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</si>
  <si>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</si>
  <si>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</si>
  <si>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</si>
  <si>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</si>
  <si>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</si>
  <si>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</si>
  <si>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</si>
  <si>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</si>
  <si>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</si>
  <si>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</si>
  <si>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</si>
  <si>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</si>
  <si>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</si>
  <si>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</si>
  <si>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</si>
  <si>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</si>
  <si>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</si>
  <si>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</si>
  <si>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</si>
  <si>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</si>
  <si>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</si>
  <si>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</si>
  <si>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</si>
  <si>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</si>
  <si>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</si>
  <si>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</si>
  <si>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</si>
  <si>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</si>
  <si>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</si>
  <si>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</si>
  <si>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</si>
  <si>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</si>
  <si>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</si>
  <si>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</si>
  <si>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</si>
  <si>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</si>
  <si>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</si>
  <si>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</si>
  <si>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</si>
  <si>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</si>
  <si>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</si>
  <si>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</si>
  <si>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</si>
  <si>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</si>
  <si>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</si>
  <si>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</si>
  <si>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</si>
  <si>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</si>
  <si>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</si>
  <si>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</si>
  <si>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</si>
  <si>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</si>
  <si>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</si>
  <si>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</si>
  <si>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</si>
  <si>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</si>
  <si>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</si>
  <si>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</si>
  <si>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</si>
  <si>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</si>
  <si>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</si>
  <si>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</si>
  <si>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</si>
  <si>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</si>
  <si>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</si>
  <si>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</si>
  <si>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</si>
  <si>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</si>
  <si>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</si>
  <si>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</si>
  <si>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</si>
  <si>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</si>
  <si>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</si>
  <si>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</si>
  <si>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</si>
  <si>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</si>
  <si>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</si>
  <si>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</si>
  <si>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</si>
  <si>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</si>
  <si>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</si>
  <si>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</si>
  <si>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</si>
  <si>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</si>
  <si>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</si>
  <si>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</si>
  <si>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</si>
  <si>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</si>
  <si>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</si>
  <si>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</si>
  <si>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</si>
  <si>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</si>
  <si>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</si>
  <si>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</si>
  <si>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</si>
  <si>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</si>
  <si>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</si>
  <si>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</si>
  <si>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</si>
  <si>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</si>
  <si>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</si>
  <si>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</si>
  <si>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</si>
  <si>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</si>
  <si>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</si>
  <si>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</si>
  <si>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</si>
  <si>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</si>
  <si>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</si>
  <si>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</si>
  <si>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</si>
  <si>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</si>
  <si>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</si>
  <si>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</si>
  <si>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</si>
  <si>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</si>
  <si>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</si>
  <si>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</si>
  <si>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</si>
  <si>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</si>
  <si>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</si>
  <si>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</si>
  <si>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</si>
  <si>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</si>
  <si>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</si>
  <si>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</si>
  <si>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</si>
  <si>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</si>
  <si>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</si>
  <si>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</si>
  <si>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</si>
  <si>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</si>
  <si>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</si>
  <si>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</si>
  <si>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</si>
  <si>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</si>
  <si>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</si>
  <si>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</si>
  <si>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</si>
  <si>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</si>
  <si>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</si>
  <si>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</si>
  <si>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</si>
  <si>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</si>
  <si>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</si>
  <si>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</si>
  <si>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</si>
  <si>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</si>
  <si>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</si>
  <si>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</si>
  <si>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</si>
  <si>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</si>
  <si>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</si>
  <si>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</si>
  <si>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</si>
  <si>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</si>
  <si>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</si>
  <si>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</si>
  <si>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</si>
  <si>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</si>
  <si>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</si>
  <si>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</si>
  <si>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</si>
  <si>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</si>
  <si>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</si>
  <si>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</si>
  <si>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</si>
  <si>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</si>
  <si>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</si>
  <si>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</si>
  <si>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</si>
  <si>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</si>
  <si>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</si>
  <si>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</si>
  <si>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</si>
  <si>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</si>
  <si>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</si>
  <si>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</si>
  <si>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</si>
  <si>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</si>
  <si>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</si>
  <si>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</si>
  <si>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</si>
  <si>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</si>
  <si>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</si>
  <si>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</si>
  <si>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</si>
  <si>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</si>
  <si>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</si>
  <si>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</si>
  <si>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</si>
  <si>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</si>
  <si>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</si>
  <si>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</si>
  <si>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</si>
  <si>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</si>
  <si>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</si>
  <si>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</si>
  <si>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</si>
  <si>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</si>
  <si>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</si>
  <si>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</si>
  <si>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</si>
  <si>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</si>
  <si>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</si>
  <si>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</si>
  <si>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</si>
  <si>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</si>
  <si>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</si>
  <si>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</si>
  <si>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</si>
  <si>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</si>
  <si>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</si>
  <si>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</si>
  <si>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</si>
  <si>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</si>
  <si>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</si>
  <si>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</si>
  <si>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</si>
  <si>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</si>
  <si>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</si>
  <si>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</si>
  <si>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</si>
  <si>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</si>
  <si>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</si>
  <si>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</si>
  <si>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</si>
  <si>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</si>
  <si>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</si>
  <si>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</si>
  <si>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</si>
  <si>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</si>
  <si>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</si>
  <si>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</si>
  <si>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</si>
  <si>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</si>
  <si>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</si>
  <si>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</si>
  <si>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</si>
  <si>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</si>
  <si>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</si>
  <si>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</si>
  <si>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</si>
  <si>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</si>
  <si>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</si>
  <si>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</si>
  <si>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</si>
  <si>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</si>
  <si>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</si>
  <si>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</si>
  <si>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</si>
  <si>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</si>
  <si>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</si>
  <si>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</si>
  <si>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</si>
  <si>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</si>
  <si>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</si>
  <si>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</si>
  <si>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</si>
  <si>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</si>
  <si>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</si>
  <si>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</si>
  <si>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</si>
  <si>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</si>
  <si>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</si>
  <si>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</si>
  <si>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</si>
  <si>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</si>
  <si>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</si>
  <si>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</si>
  <si>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</si>
  <si>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</si>
  <si>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</si>
  <si>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</si>
  <si>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</si>
  <si>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</si>
  <si>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</si>
  <si>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</si>
  <si>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</si>
  <si>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</si>
  <si>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</si>
  <si>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</si>
  <si>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</si>
  <si>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</si>
  <si>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</si>
  <si>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</si>
  <si>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</si>
  <si>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</si>
  <si>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</si>
  <si>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</si>
  <si>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</si>
  <si>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</si>
  <si>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</si>
  <si>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</si>
  <si>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</si>
  <si>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</si>
  <si>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</si>
  <si>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</si>
  <si>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</si>
  <si>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</si>
  <si>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</si>
  <si>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</si>
  <si>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</si>
  <si>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</si>
  <si>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</si>
  <si>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</si>
  <si>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</si>
  <si>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</si>
  <si>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</si>
  <si>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</si>
  <si>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</si>
  <si>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</si>
  <si>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</si>
  <si>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</si>
  <si>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</si>
  <si>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</si>
  <si>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</si>
  <si>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</si>
  <si>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</si>
  <si>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</si>
  <si>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</si>
  <si>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</si>
  <si>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</si>
  <si>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</si>
  <si>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</si>
  <si>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</si>
  <si>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</si>
  <si>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</si>
  <si>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</si>
  <si>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</si>
  <si>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</si>
  <si>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</si>
  <si>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</si>
  <si>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</si>
  <si>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</si>
  <si>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</si>
  <si>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</si>
  <si>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</si>
  <si>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</si>
  <si>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</si>
  <si>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</si>
  <si>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</si>
  <si>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</si>
  <si>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</si>
  <si>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</si>
  <si>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</si>
  <si>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</si>
  <si>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</si>
  <si>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</si>
  <si>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</si>
  <si>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</si>
  <si>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</si>
  <si>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</si>
  <si>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</si>
  <si>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</si>
  <si>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</si>
  <si>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</si>
  <si>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</si>
  <si>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</si>
  <si>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</si>
  <si>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</si>
  <si>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</si>
  <si>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</si>
  <si>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</si>
  <si>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</si>
  <si>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</si>
  <si>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</si>
  <si>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</si>
  <si>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</si>
  <si>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</si>
  <si>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</si>
  <si>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</si>
  <si>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</si>
  <si>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</si>
  <si>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</si>
  <si>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</si>
  <si>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</si>
  <si>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</si>
  <si>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</si>
  <si>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</si>
  <si>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</si>
  <si>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</si>
  <si>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</si>
  <si>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</si>
  <si>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</si>
  <si>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</si>
  <si>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</si>
  <si>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</si>
  <si>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</si>
  <si>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</si>
  <si>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</si>
  <si>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</si>
  <si>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</si>
  <si>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</si>
  <si>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</si>
  <si>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</si>
  <si>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</si>
  <si>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</si>
  <si>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</si>
  <si>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</si>
  <si>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</si>
  <si>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</si>
  <si>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</si>
  <si>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</si>
  <si>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</si>
  <si>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</si>
  <si>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</si>
  <si>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</si>
  <si>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</si>
  <si>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</si>
  <si>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</si>
  <si>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</si>
  <si>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</si>
  <si>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</si>
  <si>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</si>
  <si>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</si>
  <si>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</si>
  <si>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</si>
  <si>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</si>
  <si>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</si>
  <si>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</si>
  <si>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</si>
  <si>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</si>
  <si>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</si>
  <si>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</si>
  <si>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</si>
  <si>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</si>
  <si>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</si>
  <si>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</si>
  <si>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</si>
  <si>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</si>
  <si>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</si>
  <si>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</si>
  <si>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</si>
  <si>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</si>
  <si>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</si>
  <si>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</si>
  <si>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</si>
  <si>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</si>
  <si>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</si>
  <si>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</si>
  <si>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</si>
  <si>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</si>
  <si>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</si>
  <si>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</si>
  <si>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</si>
  <si>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</si>
  <si>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</si>
  <si>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</si>
  <si>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</si>
  <si>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</si>
  <si>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</si>
  <si>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</si>
  <si>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</si>
  <si>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</si>
  <si>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</si>
  <si>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</si>
  <si>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</si>
  <si>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</si>
  <si>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</si>
  <si>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</si>
  <si>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</si>
  <si>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</si>
  <si>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</si>
  <si>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</si>
  <si>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</si>
  <si>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</si>
  <si>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</si>
  <si>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</si>
  <si>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</si>
  <si>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</si>
  <si>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</si>
  <si>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</si>
  <si>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</si>
  <si>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</si>
  <si>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</si>
  <si>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</si>
  <si>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</si>
  <si>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</si>
  <si>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</si>
  <si>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</si>
  <si>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</si>
  <si>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</si>
  <si>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</si>
  <si>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</si>
  <si>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</si>
  <si>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</si>
  <si>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</si>
  <si>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</si>
  <si>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</si>
  <si>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</si>
  <si>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</si>
  <si>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</si>
  <si>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</si>
  <si>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</si>
  <si>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</si>
  <si>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</si>
  <si>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</si>
  <si>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</si>
  <si>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</si>
  <si>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</si>
  <si>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</si>
  <si>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</si>
  <si>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</si>
  <si>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</si>
  <si>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</si>
  <si>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</si>
  <si>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</si>
  <si>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</si>
  <si>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</si>
  <si>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</si>
  <si>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</si>
  <si>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</si>
  <si>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</si>
  <si>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</si>
  <si>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</si>
  <si>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</si>
  <si>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</si>
  <si>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</si>
  <si>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</si>
  <si>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</si>
  <si>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</si>
  <si>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</si>
  <si>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</si>
  <si>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</si>
  <si>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</si>
  <si>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</si>
  <si>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</si>
  <si>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</si>
  <si>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</si>
  <si>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</si>
  <si>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</si>
  <si>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</si>
  <si>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</si>
  <si>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</si>
  <si>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</si>
  <si>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</si>
  <si>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</si>
  <si>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</si>
  <si>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</si>
  <si>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</si>
  <si>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</si>
  <si>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</si>
  <si>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</si>
  <si>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</si>
  <si>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</si>
  <si>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</si>
  <si>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</si>
  <si>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</si>
  <si>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</si>
  <si>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</si>
  <si>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</si>
  <si>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</si>
  <si>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</si>
  <si>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</si>
  <si>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</si>
  <si>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</si>
  <si>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</si>
  <si>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</si>
  <si>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</si>
  <si>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</si>
  <si>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</si>
  <si>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</si>
  <si>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</si>
  <si>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</si>
  <si>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</si>
  <si>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</si>
  <si>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</si>
  <si>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</si>
  <si>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</si>
  <si>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</si>
  <si>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</si>
  <si>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</si>
  <si>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</si>
  <si>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</si>
  <si>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</si>
  <si>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</si>
  <si>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</si>
  <si>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</si>
  <si>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</si>
  <si>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</si>
  <si>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</si>
  <si>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</si>
  <si>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</si>
  <si>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</si>
  <si>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</si>
  <si>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</si>
  <si>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</si>
  <si>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</si>
  <si>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</si>
  <si>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</si>
  <si>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</si>
  <si>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</si>
  <si>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</si>
  <si>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</si>
  <si>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</si>
  <si>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</si>
  <si>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</si>
  <si>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</si>
  <si>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</si>
  <si>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</si>
  <si>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</si>
  <si>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</si>
  <si>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</si>
  <si>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</si>
  <si>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</si>
  <si>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</si>
  <si>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</si>
  <si>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</si>
  <si>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</si>
  <si>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</si>
  <si>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</si>
  <si>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</si>
  <si>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</si>
  <si>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</si>
  <si>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</si>
  <si>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</si>
  <si>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</si>
  <si>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</si>
  <si>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</si>
  <si>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</si>
  <si>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</si>
  <si>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</si>
  <si>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</si>
  <si>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</si>
  <si>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</si>
  <si>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</si>
  <si>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</si>
  <si>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</si>
  <si>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</si>
  <si>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</si>
  <si>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</si>
  <si>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</si>
  <si>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</si>
  <si>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</si>
  <si>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</si>
  <si>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</si>
  <si>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</si>
  <si>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</si>
  <si>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</si>
  <si>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</si>
  <si>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</si>
  <si>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</si>
  <si>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</si>
  <si>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</si>
  <si>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</si>
  <si>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</si>
  <si>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</si>
  <si>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</si>
  <si>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</si>
  <si>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</si>
  <si>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</si>
  <si>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</si>
  <si>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</si>
  <si>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</si>
  <si>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</si>
  <si>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</si>
  <si>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</si>
  <si>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</si>
  <si>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</si>
  <si>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</si>
  <si>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</si>
  <si>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</si>
  <si>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</si>
  <si>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</si>
  <si>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</si>
  <si>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</si>
  <si>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</si>
  <si>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</si>
  <si>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</si>
  <si>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</si>
  <si>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</si>
  <si>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</si>
  <si>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</si>
  <si>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</si>
  <si>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</si>
  <si>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</si>
  <si>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</si>
  <si>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</si>
  <si>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</si>
  <si>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</si>
  <si>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</si>
  <si>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</si>
  <si>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</si>
  <si>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</si>
  <si>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</si>
  <si>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</si>
  <si>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</si>
  <si>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</si>
  <si>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</si>
  <si>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</si>
  <si>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</si>
  <si>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</si>
  <si>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</si>
  <si>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</si>
  <si>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</si>
  <si>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</si>
  <si>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</si>
  <si>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</si>
  <si>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</si>
  <si>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</si>
  <si>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</si>
  <si>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</si>
  <si>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</si>
  <si>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</si>
  <si>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</si>
  <si>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</si>
  <si>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</si>
  <si>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</si>
  <si>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</si>
  <si>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</si>
  <si>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</si>
  <si>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</si>
  <si>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</si>
  <si>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</si>
  <si>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</si>
  <si>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</si>
  <si>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</si>
  <si>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</si>
  <si>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</si>
  <si>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</si>
  <si>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</si>
  <si>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</si>
  <si>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</si>
  <si>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</si>
  <si>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</si>
  <si>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</si>
  <si>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</si>
  <si>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</si>
  <si>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</si>
  <si>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</si>
  <si>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</si>
  <si>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</si>
  <si>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</si>
  <si>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</si>
  <si>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</si>
  <si>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</si>
  <si>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</si>
  <si>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</si>
  <si>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</si>
  <si>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</si>
  <si>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</si>
  <si>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</si>
  <si>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</si>
  <si>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</si>
  <si>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</si>
  <si>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</si>
  <si>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</si>
  <si>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</si>
  <si>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</si>
  <si>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</si>
  <si>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</si>
  <si>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</si>
  <si>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</si>
  <si>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</si>
  <si>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</si>
  <si>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</si>
  <si>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</si>
  <si>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</si>
  <si>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</si>
  <si>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</si>
  <si>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</si>
  <si>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</si>
  <si>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</si>
  <si>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</si>
  <si>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</si>
  <si>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</si>
  <si>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</si>
  <si>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</si>
  <si>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</si>
  <si>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</si>
  <si>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</si>
  <si>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</si>
  <si>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</si>
  <si>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</si>
  <si>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</si>
  <si>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</si>
  <si>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</si>
  <si>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</si>
  <si>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</si>
  <si>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</si>
  <si>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</si>
  <si>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</si>
  <si>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</si>
  <si>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</si>
  <si>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</si>
  <si>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</si>
  <si>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</si>
  <si>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</si>
  <si>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</si>
  <si>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</si>
  <si>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</si>
  <si>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</si>
  <si>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</si>
  <si>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</si>
  <si>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</si>
  <si>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</si>
  <si>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</si>
  <si>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</si>
  <si>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</si>
  <si>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</si>
  <si>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</si>
  <si>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</si>
  <si>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</si>
  <si>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</si>
  <si>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</si>
  <si>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</si>
  <si>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</si>
  <si>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</si>
  <si>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</si>
  <si>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</si>
  <si>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</si>
  <si>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</si>
  <si>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</si>
  <si>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</si>
  <si>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</si>
  <si>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</si>
  <si>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</si>
  <si>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</si>
  <si>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</si>
  <si>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</si>
  <si>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</si>
  <si>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</si>
  <si>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</si>
  <si>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</si>
  <si>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</si>
  <si>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</si>
  <si>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</si>
  <si>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</si>
  <si>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</si>
  <si>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</si>
  <si>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</si>
  <si>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</si>
  <si>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</si>
  <si>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</si>
  <si>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</si>
  <si>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</si>
  <si>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</si>
  <si>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</si>
  <si>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</si>
  <si>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</si>
  <si>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</si>
  <si>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</si>
  <si>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</si>
  <si>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</si>
  <si>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</si>
  <si>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</si>
  <si>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</si>
  <si>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</si>
  <si>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</si>
  <si>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</si>
  <si>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</si>
  <si>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</si>
  <si>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</si>
  <si>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</si>
  <si>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</si>
  <si>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</si>
  <si>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</si>
  <si>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</si>
  <si>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</si>
  <si>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</si>
  <si>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</si>
  <si>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</si>
  <si>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</si>
  <si>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</si>
  <si>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</si>
  <si>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</si>
  <si>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</si>
  <si>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</si>
  <si>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</si>
  <si>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</si>
  <si>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</si>
  <si>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</si>
  <si>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</si>
  <si>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</si>
  <si>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</si>
  <si>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</si>
  <si>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</si>
  <si>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</si>
  <si>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</si>
  <si>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</si>
  <si>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</si>
  <si>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</si>
  <si>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</si>
  <si>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</si>
  <si>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</si>
  <si>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</si>
  <si>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</si>
  <si>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</si>
  <si>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</si>
  <si>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</si>
  <si>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</si>
  <si>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</si>
  <si>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</si>
  <si>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</si>
  <si>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</si>
  <si>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</si>
  <si>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</si>
  <si>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</si>
  <si>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</si>
  <si>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</si>
  <si>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</si>
  <si>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</si>
  <si>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</si>
  <si>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</si>
  <si>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</si>
  <si>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</si>
  <si>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</si>
  <si>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</si>
  <si>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</si>
  <si>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</si>
  <si>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</si>
  <si>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</si>
  <si>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</si>
  <si>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</si>
  <si>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</si>
  <si>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</si>
  <si>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</si>
  <si>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</si>
  <si>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</si>
  <si>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</si>
  <si>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</si>
  <si>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</si>
  <si>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</si>
  <si>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</si>
  <si>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</si>
  <si>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</si>
  <si>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</si>
  <si>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</si>
  <si>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</si>
  <si>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</si>
  <si>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</si>
  <si>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</si>
  <si>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</si>
  <si>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</si>
  <si>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</si>
  <si>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</si>
  <si>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</si>
  <si>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</si>
  <si>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</si>
  <si>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</si>
  <si>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</si>
  <si>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</si>
  <si>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</si>
  <si>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</si>
  <si>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</si>
  <si>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</si>
  <si>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</si>
  <si>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</si>
  <si>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</si>
  <si>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</si>
  <si>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</si>
  <si>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</si>
  <si>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</si>
  <si>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</si>
  <si>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</si>
  <si>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</si>
  <si>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</si>
  <si>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</si>
  <si>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</si>
  <si>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</si>
  <si>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</si>
  <si>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</si>
  <si>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</si>
  <si>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</si>
  <si>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</si>
  <si>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</si>
  <si>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</si>
  <si>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</si>
  <si>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</si>
  <si>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</si>
  <si>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</si>
  <si>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</si>
  <si>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</si>
  <si>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</si>
  <si>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</si>
  <si>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</si>
  <si>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</si>
  <si>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</si>
  <si>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</si>
  <si>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</si>
  <si>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</si>
  <si>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</si>
  <si>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</si>
  <si>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</si>
  <si>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</si>
  <si>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</si>
  <si>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</si>
  <si>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</si>
  <si>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</si>
  <si>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</si>
  <si>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</si>
  <si>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</si>
  <si>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</si>
  <si>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</si>
  <si>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</si>
  <si>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</si>
  <si>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</si>
  <si>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</si>
  <si>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</si>
  <si>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</si>
  <si>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</si>
  <si>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</si>
  <si>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</si>
  <si>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</si>
  <si>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</si>
  <si>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</si>
  <si>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</si>
  <si>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</si>
  <si>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</si>
  <si>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</si>
  <si>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</si>
  <si>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</si>
  <si>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</si>
  <si>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</si>
  <si>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</si>
  <si>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</si>
  <si>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</si>
  <si>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</si>
  <si>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</si>
  <si>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</si>
  <si>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</si>
  <si>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</si>
  <si>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</si>
  <si>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</si>
  <si>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</si>
  <si>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</si>
  <si>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</si>
  <si>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</si>
  <si>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</si>
  <si>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</si>
  <si>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</si>
  <si>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</si>
  <si>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</si>
  <si>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</si>
  <si>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</si>
  <si>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</si>
  <si>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</si>
  <si>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</si>
  <si>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</si>
  <si>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</si>
  <si>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</si>
  <si>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</si>
  <si>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</si>
  <si>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</si>
  <si>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</si>
  <si>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</si>
  <si>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</si>
  <si>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</si>
  <si>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</si>
  <si>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</si>
  <si>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</si>
  <si>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</si>
  <si>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</si>
  <si>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</si>
  <si>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</si>
  <si>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</si>
  <si>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</si>
  <si>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</si>
  <si>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</si>
  <si>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</si>
  <si>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</si>
  <si>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</si>
  <si>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</si>
  <si>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</si>
  <si>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</si>
  <si>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</si>
  <si>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</si>
  <si>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</si>
  <si>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</si>
  <si>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</si>
  <si>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</si>
  <si>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</si>
  <si>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</si>
  <si>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</si>
  <si>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</si>
  <si>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</si>
  <si>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</si>
  <si>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</si>
  <si>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</si>
  <si>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</si>
  <si>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</si>
  <si>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</si>
  <si>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</si>
  <si>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</si>
  <si>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</si>
  <si>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</si>
  <si>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</si>
  <si>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</si>
  <si>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</si>
  <si>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</si>
  <si>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</si>
  <si>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</si>
  <si>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</si>
  <si>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</si>
  <si>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</si>
  <si>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</si>
  <si>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</si>
  <si>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</si>
  <si>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</si>
  <si>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</si>
  <si>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</si>
  <si>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</si>
  <si>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</si>
  <si>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</si>
  <si>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</si>
  <si>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</si>
  <si>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</si>
  <si>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</si>
  <si>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</si>
  <si>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</si>
  <si>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</si>
  <si>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</si>
  <si>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</si>
  <si>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</si>
  <si>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</si>
  <si>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</si>
  <si>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</si>
  <si>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</si>
  <si>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</si>
  <si>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</si>
  <si>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</si>
  <si>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</si>
  <si>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</si>
  <si>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</si>
  <si>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</si>
  <si>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</si>
  <si>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</si>
  <si>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</si>
  <si>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</si>
  <si>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</si>
  <si>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</si>
  <si>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</si>
  <si>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</si>
  <si>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</si>
  <si>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</si>
  <si>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</si>
  <si>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</si>
  <si>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</si>
  <si>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</si>
  <si>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</si>
  <si>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</si>
  <si>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</si>
  <si>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</si>
  <si>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</si>
  <si>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</si>
  <si>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</si>
  <si>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</si>
  <si>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</si>
  <si>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</si>
  <si>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</si>
  <si>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</si>
  <si>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</si>
  <si>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</si>
  <si>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</si>
  <si>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</si>
  <si>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</si>
  <si>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</si>
  <si>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</si>
  <si>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</si>
  <si>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</si>
  <si>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</si>
  <si>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</si>
  <si>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</si>
  <si>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</si>
  <si>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</si>
  <si>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</si>
  <si>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</si>
  <si>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</si>
  <si>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</si>
  <si>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</si>
  <si>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</si>
  <si>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</si>
  <si>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</si>
  <si>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</si>
  <si>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</si>
  <si>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</si>
  <si>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</si>
  <si>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</si>
  <si>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</si>
  <si>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</si>
  <si>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</si>
  <si>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</si>
  <si>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</si>
  <si>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</si>
  <si>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</si>
  <si>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</si>
  <si>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</si>
  <si>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</si>
  <si>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</si>
  <si>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</si>
  <si>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</si>
  <si>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</si>
  <si>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</si>
  <si>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</si>
  <si>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</si>
  <si>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</si>
  <si>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</si>
  <si>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</si>
  <si>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</si>
  <si>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</si>
  <si>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</si>
  <si>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</si>
  <si>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</si>
  <si>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</si>
  <si>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</si>
  <si>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</si>
  <si>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</si>
  <si>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</si>
  <si>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</si>
  <si>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</si>
  <si>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</si>
  <si>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</si>
  <si>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</si>
  <si>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</si>
  <si>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</si>
  <si>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</si>
  <si>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</si>
  <si>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</si>
  <si>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</si>
  <si>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</si>
  <si>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</si>
  <si>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</si>
  <si>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</si>
  <si>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</si>
  <si>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</si>
  <si>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</si>
  <si>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</si>
  <si>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</si>
  <si>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</si>
  <si>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</si>
  <si>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</si>
  <si>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</si>
  <si>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</si>
  <si>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</si>
  <si>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</si>
  <si>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</si>
  <si>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</si>
  <si>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</si>
  <si>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</si>
  <si>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</si>
  <si>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</si>
  <si>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</si>
  <si>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</si>
  <si>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</si>
  <si>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</si>
  <si>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</si>
  <si>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</si>
  <si>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</si>
  <si>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</si>
  <si>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</si>
  <si>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</si>
  <si>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</si>
  <si>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</si>
  <si>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</si>
  <si>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</si>
  <si>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</si>
  <si>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</si>
  <si>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</si>
  <si>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</si>
  <si>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</si>
  <si>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</si>
  <si>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</si>
  <si>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</si>
  <si>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</si>
  <si>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</si>
  <si>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</si>
  <si>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</si>
  <si>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</si>
  <si>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</si>
  <si>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</si>
  <si>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</si>
  <si>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</si>
  <si>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</si>
  <si>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</si>
  <si>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</si>
  <si>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</si>
  <si>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</si>
  <si>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</si>
  <si>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</si>
  <si>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</si>
  <si>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</si>
  <si>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</si>
  <si>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</si>
  <si>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</si>
  <si>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</si>
  <si>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</si>
  <si>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</si>
  <si>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</si>
  <si>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</si>
  <si>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</si>
  <si>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</si>
  <si>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</si>
  <si>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</si>
  <si>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</si>
  <si>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</si>
  <si>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</si>
  <si>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</si>
  <si>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</si>
  <si>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</si>
  <si>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</si>
  <si>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</si>
  <si>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</si>
  <si>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</si>
  <si>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</si>
  <si>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</si>
  <si>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</si>
  <si>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</si>
  <si>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</si>
  <si>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</si>
  <si>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</si>
  <si>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</si>
  <si>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</si>
  <si>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</si>
  <si>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</si>
  <si>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</si>
  <si>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</si>
  <si>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</si>
  <si>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</si>
  <si>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</si>
  <si>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</si>
  <si>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</si>
  <si>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</si>
  <si>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</si>
  <si>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</si>
  <si>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</si>
  <si>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</si>
  <si>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</si>
  <si>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</si>
  <si>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</si>
  <si>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</si>
  <si>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</si>
  <si>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</si>
  <si>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</si>
  <si>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</si>
  <si>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</si>
  <si>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</si>
  <si>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</si>
  <si>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</si>
  <si>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</si>
  <si>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</si>
  <si>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</si>
  <si>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</si>
  <si>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</si>
  <si>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</si>
  <si>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</si>
  <si>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</si>
  <si>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</si>
  <si>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</si>
  <si>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</si>
  <si>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</si>
  <si>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</si>
  <si>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</si>
  <si>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</si>
  <si>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</si>
  <si>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</si>
  <si>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</si>
  <si>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</si>
  <si>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</si>
  <si>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</si>
  <si>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</si>
  <si>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</si>
  <si>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</si>
  <si>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</si>
  <si>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</si>
  <si>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</si>
  <si>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</si>
  <si>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</si>
  <si>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</si>
  <si>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</si>
  <si>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</si>
  <si>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</si>
  <si>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</si>
  <si>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</si>
  <si>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</si>
  <si>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</si>
  <si>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</si>
  <si>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</si>
  <si>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</si>
  <si>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</si>
  <si>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</si>
  <si>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</si>
  <si>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</si>
  <si>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</si>
  <si>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</si>
  <si>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</si>
  <si>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</si>
  <si>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</si>
  <si>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</si>
  <si>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</si>
  <si>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</si>
  <si>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</si>
  <si>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</si>
  <si>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</si>
  <si>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</si>
  <si>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</si>
  <si>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</si>
  <si>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</si>
  <si>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</si>
  <si>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</si>
  <si>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</si>
  <si>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</si>
  <si>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</si>
  <si>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</si>
  <si>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</si>
  <si>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</si>
  <si>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</si>
  <si>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</si>
  <si>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</si>
  <si>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</si>
  <si>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</si>
  <si>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</si>
  <si>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</si>
  <si>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</si>
  <si>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</si>
  <si>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</si>
  <si>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</si>
  <si>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</si>
  <si>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</si>
  <si>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</si>
  <si>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</si>
  <si>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</si>
  <si>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</si>
  <si>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</si>
  <si>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</si>
  <si>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</si>
  <si>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</si>
  <si>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</si>
  <si>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</si>
  <si>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</si>
  <si>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</si>
  <si>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</si>
  <si>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</si>
  <si>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</si>
  <si>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</si>
  <si>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</si>
  <si>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</si>
  <si>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</si>
  <si>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</si>
  <si>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</si>
  <si>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</si>
  <si>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</si>
  <si>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</si>
  <si>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</si>
  <si>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</si>
  <si>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</si>
  <si>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</si>
  <si>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</si>
  <si>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</si>
  <si>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</si>
  <si>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</si>
  <si>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</si>
  <si>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</si>
  <si>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</si>
  <si>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</si>
  <si>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</si>
  <si>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</si>
  <si>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</si>
  <si>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</si>
  <si>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</si>
  <si>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</si>
  <si>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</si>
  <si>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</si>
  <si>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</si>
  <si>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</si>
  <si>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</si>
  <si>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</si>
  <si>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</si>
  <si>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</si>
  <si>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</si>
  <si>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</si>
  <si>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</si>
  <si>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</si>
  <si>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</si>
  <si>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</si>
  <si>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</si>
  <si>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</si>
  <si>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</si>
  <si>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</si>
  <si>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</si>
  <si>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</si>
  <si>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</si>
  <si>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</si>
  <si>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</si>
  <si>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</si>
  <si>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</si>
  <si>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</si>
  <si>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</si>
  <si>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</si>
  <si>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</si>
  <si>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</si>
  <si>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</si>
  <si>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</si>
  <si>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</si>
  <si>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</si>
  <si>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</si>
  <si>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</si>
  <si>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</si>
  <si>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</si>
  <si>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</si>
  <si>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</si>
  <si>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</si>
  <si>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</si>
  <si>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</si>
  <si>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</si>
  <si>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</si>
  <si>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</si>
  <si>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</si>
  <si>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</si>
  <si>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</si>
  <si>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</si>
  <si>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</si>
  <si>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</si>
  <si>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</si>
  <si>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</si>
  <si>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</si>
  <si>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</si>
  <si>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</si>
  <si>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</si>
  <si>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</si>
  <si>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</si>
  <si>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</si>
  <si>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</si>
  <si>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</si>
  <si>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</si>
  <si>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</si>
  <si>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</si>
  <si>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</si>
  <si>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</si>
  <si>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</si>
  <si>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</si>
  <si>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</si>
  <si>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</si>
  <si>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</si>
  <si>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</si>
  <si>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</si>
  <si>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</si>
  <si>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</si>
  <si>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</si>
  <si>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</si>
  <si>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</si>
  <si>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</si>
  <si>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</si>
  <si>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</si>
  <si>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</si>
  <si>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</si>
  <si>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</si>
  <si>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</si>
  <si>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</si>
  <si>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</si>
  <si>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</si>
  <si>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</si>
  <si>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</si>
  <si>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</si>
  <si>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</si>
  <si>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</si>
  <si>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</si>
  <si>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</si>
  <si>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</si>
  <si>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</si>
  <si>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</si>
  <si>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</si>
  <si>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</si>
  <si>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</si>
  <si>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</si>
  <si>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</si>
  <si>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</si>
  <si>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</si>
  <si>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</si>
  <si>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</si>
  <si>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</si>
  <si>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</si>
  <si>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</si>
  <si>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</si>
  <si>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</si>
  <si>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</si>
  <si>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</si>
  <si>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</si>
  <si>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</si>
  <si>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</si>
  <si>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</si>
  <si>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</si>
  <si>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</si>
  <si>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</si>
  <si>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</si>
  <si>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</si>
  <si>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</si>
  <si>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</si>
  <si>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</si>
  <si>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</si>
  <si>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</si>
  <si>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</si>
  <si>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</si>
  <si>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</si>
  <si>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</si>
  <si>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</si>
  <si>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</si>
  <si>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</si>
  <si>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</si>
  <si>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</si>
  <si>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</si>
  <si>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</si>
  <si>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</si>
  <si>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</si>
  <si>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</si>
  <si>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</si>
  <si>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</si>
  <si>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</si>
  <si>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</si>
  <si>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</si>
  <si>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</si>
  <si>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</si>
  <si>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</si>
  <si>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</si>
  <si>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</si>
  <si>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</si>
  <si>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</si>
  <si>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</si>
  <si>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</si>
  <si>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</si>
  <si>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</si>
  <si>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</si>
  <si>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</si>
  <si>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</si>
  <si>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</si>
  <si>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</si>
  <si>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</si>
  <si>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</si>
  <si>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</si>
  <si>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</si>
  <si>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</si>
  <si>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</si>
  <si>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</si>
  <si>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</si>
  <si>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</si>
  <si>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</si>
  <si>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</si>
  <si>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</si>
  <si>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</si>
  <si>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</si>
  <si>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</si>
  <si>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</si>
  <si>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</si>
  <si>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</si>
  <si>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</si>
  <si>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</si>
  <si>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</si>
  <si>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</si>
  <si>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</si>
  <si>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</si>
  <si>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</si>
  <si>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</si>
  <si>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</si>
  <si>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</si>
  <si>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</si>
  <si>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</si>
  <si>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</si>
  <si>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</si>
  <si>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</si>
  <si>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</si>
  <si>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</si>
  <si>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</si>
  <si>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</si>
  <si>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</si>
  <si>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</si>
  <si>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</si>
  <si>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</si>
  <si>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</si>
  <si>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</si>
  <si>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</si>
  <si>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</si>
  <si>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</si>
  <si>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</si>
  <si>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</si>
  <si>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</si>
  <si>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</si>
  <si>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</si>
  <si>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</si>
  <si>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</si>
  <si>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</si>
  <si>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</si>
  <si>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</si>
  <si>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</si>
  <si>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</si>
  <si>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</si>
  <si>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</si>
  <si>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</si>
  <si>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</si>
  <si>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</si>
  <si>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</si>
  <si>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</si>
  <si>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</si>
  <si>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</si>
  <si>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</si>
  <si>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</si>
  <si>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</si>
  <si>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</si>
  <si>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</si>
  <si>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</si>
  <si>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</si>
  <si>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</si>
  <si>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</si>
  <si>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</si>
  <si>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</si>
  <si>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</si>
  <si>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</si>
  <si>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</si>
  <si>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</si>
  <si>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</si>
  <si>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</si>
  <si>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</si>
  <si>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</si>
  <si>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</si>
  <si>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</si>
  <si>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</si>
  <si>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</si>
  <si>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</si>
  <si>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</si>
  <si>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</si>
  <si>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</si>
  <si>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</si>
  <si>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</si>
  <si>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</si>
  <si>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</si>
  <si>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</si>
  <si>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</si>
  <si>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</si>
  <si>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</si>
  <si>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</si>
  <si>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</si>
  <si>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</si>
  <si>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</si>
  <si>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</si>
  <si>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</si>
  <si>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</si>
  <si>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</si>
  <si>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</si>
  <si>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</si>
  <si>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</si>
  <si>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</si>
  <si>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</si>
  <si>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</si>
  <si>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</si>
  <si>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</si>
  <si>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</si>
  <si>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</si>
  <si>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</si>
  <si>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</si>
  <si>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</si>
  <si>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</si>
  <si>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</si>
  <si>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</si>
  <si>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</si>
  <si>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</si>
  <si>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</si>
  <si>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</si>
  <si>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</si>
  <si>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</si>
  <si>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</si>
  <si>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</si>
  <si>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</si>
  <si>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</si>
  <si>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</si>
  <si>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</si>
  <si>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</si>
  <si>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</si>
  <si>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</si>
  <si>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</si>
  <si>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</si>
  <si>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</si>
  <si>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</si>
  <si>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</si>
  <si>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</si>
  <si>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</si>
  <si>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</si>
  <si>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</si>
  <si>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</si>
  <si>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</si>
  <si>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</si>
  <si>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</si>
  <si>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</si>
  <si>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</si>
  <si>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</si>
  <si>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</si>
  <si>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</si>
  <si>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</si>
  <si>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</si>
  <si>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</si>
  <si>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</si>
  <si>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</si>
  <si>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</si>
  <si>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</si>
  <si>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</si>
  <si>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</si>
  <si>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</si>
  <si>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</si>
  <si>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</si>
  <si>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</si>
  <si>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</si>
  <si>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</si>
  <si>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</si>
  <si>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</si>
  <si>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</si>
  <si>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</si>
  <si>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</si>
  <si>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</si>
  <si>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</si>
  <si>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</si>
  <si>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</si>
  <si>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</si>
  <si>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</si>
  <si>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</si>
  <si>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</si>
  <si>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</si>
  <si>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</si>
  <si>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</si>
  <si>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</si>
  <si>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</si>
  <si>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</si>
  <si>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</si>
  <si>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</si>
  <si>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</si>
  <si>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</si>
  <si>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</si>
  <si>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</si>
  <si>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</si>
  <si>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</si>
  <si>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</si>
  <si>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</si>
  <si>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</si>
  <si>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</si>
  <si>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</si>
  <si>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</si>
  <si>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</si>
  <si>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</si>
  <si>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</si>
  <si>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</si>
  <si>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</si>
  <si>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</si>
  <si>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</si>
  <si>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</si>
  <si>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</si>
  <si>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</si>
  <si>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</si>
  <si>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</si>
  <si>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</si>
  <si>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</si>
  <si>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</si>
  <si>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</si>
  <si>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</si>
  <si>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</si>
  <si>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</si>
  <si>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</si>
  <si>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</si>
  <si>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</si>
  <si>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</si>
  <si>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</si>
  <si>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</si>
  <si>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</si>
  <si>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</si>
  <si>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</si>
  <si>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</si>
  <si>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</si>
  <si>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</si>
  <si>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</si>
  <si>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</si>
  <si>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</si>
  <si>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</si>
  <si>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</si>
  <si>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</si>
  <si>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</si>
  <si>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</si>
  <si>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</si>
  <si>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</si>
  <si>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</si>
  <si>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</si>
  <si>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</si>
  <si>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</si>
  <si>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</si>
  <si>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</si>
  <si>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</si>
  <si>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</si>
  <si>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</si>
  <si>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</si>
  <si>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</si>
  <si>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</si>
  <si>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</si>
  <si>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</si>
  <si>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</si>
  <si>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</si>
  <si>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</si>
  <si>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</si>
  <si>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</si>
  <si>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</si>
  <si>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</si>
  <si>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</si>
  <si>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</si>
  <si>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</si>
  <si>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</si>
  <si>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</si>
  <si>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</si>
  <si>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</si>
  <si>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</si>
  <si>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</si>
  <si>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</si>
  <si>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</si>
  <si>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</si>
  <si>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</si>
  <si>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</si>
  <si>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</si>
  <si>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</si>
  <si>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</si>
  <si>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</si>
  <si>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</si>
  <si>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</si>
  <si>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</si>
  <si>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</si>
  <si>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</si>
  <si>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</si>
  <si>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</si>
  <si>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</si>
  <si>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</si>
  <si>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</si>
  <si>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</si>
  <si>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</si>
  <si>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</si>
  <si>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</si>
  <si>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</si>
  <si>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</si>
  <si>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</si>
  <si>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</si>
  <si>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</si>
  <si>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</si>
  <si>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</si>
  <si>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</si>
  <si>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</si>
  <si>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</si>
  <si>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</si>
  <si>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</si>
  <si>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</si>
  <si>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</si>
  <si>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</si>
  <si>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</si>
  <si>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</si>
  <si>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</si>
  <si>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</si>
  <si>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</si>
  <si>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</si>
  <si>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</si>
  <si>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</si>
  <si>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</si>
  <si>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</si>
  <si>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</si>
  <si>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</si>
  <si>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</si>
  <si>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</si>
  <si>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</si>
  <si>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</si>
  <si>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</si>
  <si>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</si>
  <si>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</si>
  <si>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</si>
  <si>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</si>
  <si>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</si>
  <si>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</si>
  <si>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</si>
  <si>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</si>
  <si>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</si>
  <si>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</si>
  <si>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</si>
  <si>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</si>
  <si>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</si>
  <si>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</si>
  <si>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</si>
  <si>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</si>
  <si>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</si>
  <si>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</si>
  <si>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</si>
  <si>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</si>
  <si>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</si>
  <si>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</si>
  <si>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</si>
  <si>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</si>
  <si>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</si>
  <si>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</si>
  <si>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</si>
  <si>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</si>
  <si>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</si>
  <si>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</si>
  <si>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</si>
  <si>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</si>
  <si>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</si>
  <si>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</si>
  <si>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</si>
  <si>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</si>
  <si>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</si>
  <si>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</si>
  <si>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</si>
  <si>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</si>
  <si>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</si>
  <si>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</si>
  <si>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</si>
  <si>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</si>
  <si>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</si>
  <si>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</si>
  <si>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</si>
  <si>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</si>
  <si>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</si>
  <si>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</si>
  <si>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</si>
  <si>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</si>
  <si>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</si>
  <si>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</si>
  <si>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</si>
  <si>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</si>
  <si>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</si>
  <si>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</si>
  <si>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</si>
  <si>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</si>
  <si>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</si>
  <si>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</si>
  <si>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</si>
  <si>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</si>
  <si>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</si>
  <si>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</si>
  <si>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</si>
  <si>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</si>
  <si>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</si>
  <si>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</si>
  <si>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</si>
  <si>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</si>
  <si>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</si>
  <si>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</si>
  <si>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</si>
  <si>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</si>
  <si>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</si>
  <si>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</si>
  <si>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</si>
  <si>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</si>
  <si>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</si>
  <si>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</si>
  <si>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</si>
  <si>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</si>
  <si>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</si>
  <si>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</si>
  <si>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</si>
  <si>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</si>
  <si>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</si>
  <si>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</si>
  <si>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</si>
  <si>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</si>
  <si>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</si>
  <si>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</si>
  <si>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</si>
  <si>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</si>
  <si>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</si>
  <si>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</si>
  <si>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</si>
  <si>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</si>
  <si>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</si>
  <si>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</si>
  <si>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</si>
  <si>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</si>
  <si>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</si>
  <si>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</si>
  <si>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</si>
  <si>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</si>
  <si>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</si>
  <si>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</si>
  <si>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</si>
  <si>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</si>
  <si>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</si>
  <si>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</si>
  <si>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</si>
  <si>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</si>
  <si>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</si>
  <si>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</si>
  <si>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</si>
  <si>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</si>
  <si>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</si>
  <si>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</si>
  <si>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</si>
  <si>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</si>
  <si>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</si>
  <si>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</si>
  <si>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</si>
  <si>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</si>
  <si>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</si>
  <si>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</si>
  <si>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</si>
  <si>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</si>
  <si>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</si>
  <si>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</si>
  <si>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</si>
  <si>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</si>
  <si>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</si>
  <si>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</si>
  <si>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</si>
  <si>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</si>
  <si>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</si>
  <si>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</si>
  <si>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</si>
  <si>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</si>
  <si>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</si>
  <si>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</si>
  <si>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</si>
  <si>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</si>
  <si>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</si>
  <si>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</si>
  <si>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</si>
  <si>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</si>
  <si>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</si>
  <si>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</si>
  <si>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</si>
  <si>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</si>
  <si>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</si>
  <si>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</si>
  <si>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</si>
  <si>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</si>
  <si>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</si>
  <si>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</si>
  <si>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</si>
  <si>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</si>
  <si>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</si>
  <si>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</si>
  <si>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</si>
  <si>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</si>
  <si>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</si>
  <si>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</si>
  <si>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</si>
  <si>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</si>
  <si>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</si>
  <si>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</si>
  <si>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</si>
  <si>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</si>
  <si>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</si>
  <si>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</si>
  <si>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</si>
  <si>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</si>
  <si>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</si>
  <si>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</si>
  <si>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</si>
  <si>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</si>
  <si>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</si>
  <si>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</si>
  <si>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</si>
  <si>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</si>
  <si>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</si>
  <si>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</si>
  <si>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</si>
  <si>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</si>
  <si>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</si>
  <si>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</si>
  <si>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</si>
  <si>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</si>
  <si>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</si>
  <si>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</si>
  <si>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</si>
  <si>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</si>
  <si>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</si>
  <si>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</si>
  <si>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</si>
  <si>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</si>
  <si>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</si>
  <si>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</si>
  <si>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</si>
  <si>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</si>
  <si>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</si>
  <si>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</si>
  <si>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</si>
  <si>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</si>
  <si>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</si>
  <si>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</si>
  <si>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</si>
  <si>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</si>
  <si>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</si>
  <si>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</si>
  <si>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</si>
  <si>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</si>
  <si>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</si>
  <si>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</si>
  <si>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</si>
  <si>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</si>
  <si>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</si>
  <si>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</si>
  <si>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</si>
  <si>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</si>
  <si>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</si>
  <si>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</si>
  <si>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</si>
  <si>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</si>
  <si>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</si>
  <si>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</si>
  <si>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</si>
  <si>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</si>
  <si>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</si>
  <si>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</si>
  <si>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</si>
  <si>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</si>
  <si>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</si>
  <si>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</si>
  <si>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</si>
  <si>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</si>
  <si>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</si>
  <si>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</si>
  <si>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</si>
  <si>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</si>
  <si>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</si>
  <si>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</si>
  <si>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</si>
  <si>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</si>
  <si>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</si>
  <si>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</si>
  <si>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</si>
  <si>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</si>
  <si>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</si>
  <si>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</si>
  <si>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</si>
  <si>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</si>
  <si>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</si>
  <si>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</si>
  <si>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</si>
  <si>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</si>
  <si>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</si>
  <si>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</si>
  <si>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</si>
  <si>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</si>
  <si>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</si>
  <si>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</si>
  <si>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</si>
  <si>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</si>
  <si>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</si>
  <si>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</si>
  <si>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</si>
  <si>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</si>
  <si>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</si>
  <si>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</si>
  <si>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</si>
  <si>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</si>
  <si>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</si>
  <si>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</si>
  <si>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</si>
  <si>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</si>
  <si>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</si>
  <si>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</si>
  <si>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</si>
  <si>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</si>
  <si>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</si>
  <si>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</si>
  <si>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</si>
  <si>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</si>
  <si>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</si>
  <si>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</si>
  <si>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</si>
  <si>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</si>
  <si>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</si>
  <si>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</si>
  <si>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</si>
  <si>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</si>
  <si>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</si>
  <si>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</si>
  <si>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</si>
  <si>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</si>
  <si>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</si>
  <si>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</si>
  <si>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</si>
  <si>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</si>
  <si>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</si>
  <si>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</si>
  <si>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</si>
  <si>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</si>
  <si>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</si>
  <si>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</si>
  <si>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</si>
  <si>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</si>
  <si>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</si>
  <si>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</si>
  <si>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</si>
  <si>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</si>
  <si>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</si>
  <si>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</si>
  <si>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</si>
  <si>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</si>
  <si>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</si>
  <si>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</si>
  <si>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</si>
  <si>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</si>
  <si>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</si>
  <si>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</si>
  <si>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</si>
  <si>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</si>
  <si>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</si>
  <si>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</si>
  <si>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</si>
  <si>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</si>
  <si>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</si>
  <si>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</si>
  <si>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</si>
  <si>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</si>
  <si>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</si>
  <si>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</si>
  <si>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</si>
  <si>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</si>
  <si>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</si>
  <si>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</si>
  <si>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</si>
  <si>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</si>
  <si>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</si>
  <si>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</si>
  <si>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</si>
  <si>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</si>
  <si>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</si>
  <si>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</si>
  <si>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</si>
  <si>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</si>
  <si>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</si>
  <si>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</si>
  <si>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</si>
  <si>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</si>
  <si>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</si>
  <si>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</si>
  <si>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</si>
  <si>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</si>
  <si>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</si>
  <si>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</si>
  <si>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</si>
  <si>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</si>
  <si>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</si>
  <si>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</si>
  <si>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</si>
  <si>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</si>
  <si>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</si>
  <si>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</si>
  <si>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</si>
  <si>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</si>
  <si>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</si>
  <si>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</si>
  <si>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</si>
  <si>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</si>
  <si>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</si>
  <si>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</si>
  <si>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</si>
  <si>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</si>
  <si>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</si>
  <si>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</si>
  <si>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</si>
  <si>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</si>
  <si>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</si>
  <si>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</si>
  <si>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</si>
  <si>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</si>
  <si>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</si>
  <si>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</si>
  <si>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</si>
  <si>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</si>
  <si>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</si>
  <si>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</si>
  <si>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</si>
  <si>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</si>
  <si>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</si>
  <si>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</si>
  <si>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</si>
  <si>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</si>
  <si>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</si>
  <si>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</si>
  <si>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</si>
  <si>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</si>
  <si>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</si>
  <si>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</si>
  <si>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</si>
  <si>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</si>
  <si>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</si>
  <si>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</si>
  <si>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</si>
  <si>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</si>
  <si>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</si>
  <si>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</si>
  <si>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</si>
  <si>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</si>
  <si>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</si>
  <si>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</si>
  <si>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</si>
  <si>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</si>
  <si>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</si>
  <si>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</si>
  <si>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</si>
  <si>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</si>
  <si>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</si>
  <si>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</si>
  <si>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</si>
  <si>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</si>
  <si>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</si>
  <si>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</si>
  <si>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</si>
  <si>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</si>
  <si>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</si>
  <si>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</si>
  <si>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</si>
  <si>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</si>
  <si>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</si>
  <si>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</si>
  <si>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</si>
  <si>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</si>
  <si>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</si>
  <si>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</si>
  <si>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</si>
  <si>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</si>
  <si>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</si>
  <si>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</si>
  <si>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</si>
  <si>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</si>
  <si>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</si>
  <si>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</si>
  <si>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</si>
  <si>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</si>
  <si>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</si>
  <si>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</si>
  <si>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</si>
  <si>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</si>
  <si>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</si>
  <si>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</si>
  <si>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</si>
  <si>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</si>
  <si>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</si>
  <si>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</si>
  <si>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</si>
  <si>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</si>
  <si>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</si>
  <si>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</si>
  <si>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</si>
  <si>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</si>
  <si>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</si>
  <si>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</si>
  <si>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</si>
  <si>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</si>
  <si>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</si>
  <si>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</si>
  <si>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</si>
  <si>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</si>
  <si>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</si>
  <si>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</si>
  <si>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</si>
  <si>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</si>
  <si>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</si>
  <si>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</si>
  <si>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</si>
  <si>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</si>
  <si>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</si>
  <si>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</si>
  <si>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</si>
  <si>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</si>
  <si>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</si>
  <si>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</si>
  <si>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</si>
  <si>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</si>
  <si>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</si>
  <si>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</si>
  <si>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</si>
  <si>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</si>
  <si>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</si>
  <si>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</si>
  <si>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</si>
  <si>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</si>
  <si>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</si>
  <si>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</si>
  <si>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</si>
  <si>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</si>
  <si>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</si>
  <si>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</si>
  <si>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</si>
  <si>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</si>
  <si>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</si>
  <si>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</si>
  <si>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</si>
  <si>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</si>
  <si>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</si>
  <si>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</si>
  <si>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</si>
  <si>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</si>
  <si>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</si>
  <si>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</si>
  <si>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</si>
  <si>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</si>
  <si>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</si>
  <si>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</si>
  <si>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</si>
  <si>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</si>
  <si>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</si>
  <si>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</si>
  <si>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</si>
  <si>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</si>
  <si>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</si>
  <si>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</si>
  <si>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</si>
  <si>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</si>
  <si>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</si>
  <si>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</si>
  <si>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</si>
  <si>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</si>
  <si>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</si>
  <si>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</si>
  <si>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</si>
  <si>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</si>
  <si>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</si>
  <si>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</si>
  <si>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</si>
  <si>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</si>
  <si>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</si>
  <si>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</si>
  <si>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</si>
  <si>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</si>
  <si>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</si>
  <si>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</si>
  <si>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</si>
  <si>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</si>
  <si>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</si>
  <si>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</si>
  <si>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</si>
  <si>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</si>
  <si>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</si>
  <si>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</si>
  <si>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</si>
  <si>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</si>
  <si>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</si>
  <si>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</si>
  <si>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</si>
  <si>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</si>
  <si>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</si>
  <si>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</si>
  <si>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</si>
  <si>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</si>
  <si>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</si>
  <si>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</si>
  <si>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</si>
  <si>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</si>
  <si>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</si>
  <si>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</si>
  <si>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</si>
  <si>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</si>
  <si>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</si>
  <si>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</si>
  <si>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</si>
  <si>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</si>
  <si>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</si>
  <si>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</si>
  <si>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</si>
  <si>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</si>
  <si>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</si>
  <si>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</si>
  <si>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</si>
  <si>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</si>
  <si>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</si>
  <si>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</si>
  <si>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</si>
  <si>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</si>
  <si>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</si>
  <si>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</si>
  <si>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</si>
  <si>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</si>
  <si>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</si>
  <si>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</si>
  <si>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</si>
  <si>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</si>
  <si>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</si>
  <si>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</si>
  <si>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</si>
  <si>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</si>
  <si>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</si>
  <si>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</si>
  <si>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</si>
  <si>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</si>
  <si>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</si>
  <si>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</si>
  <si>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</si>
  <si>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</si>
  <si>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</si>
  <si>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</si>
  <si>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</si>
  <si>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</si>
  <si>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</si>
  <si>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</si>
  <si>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</si>
  <si>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</si>
  <si>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</si>
  <si>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</si>
  <si>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</si>
  <si>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</si>
  <si>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</si>
  <si>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</si>
  <si>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</si>
  <si>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</si>
  <si>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</si>
  <si>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</si>
  <si>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</si>
  <si>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</si>
  <si>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</si>
  <si>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</si>
  <si>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</si>
  <si>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</si>
  <si>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</si>
  <si>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</si>
  <si>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</si>
  <si>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</si>
  <si>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</si>
  <si>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</si>
  <si>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</si>
  <si>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</si>
  <si>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</si>
  <si>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</si>
  <si>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</si>
  <si>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</si>
  <si>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</si>
  <si>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</si>
  <si>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</si>
  <si>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</si>
  <si>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</si>
  <si>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</si>
  <si>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</si>
  <si>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</si>
  <si>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</si>
  <si>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</si>
  <si>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</si>
  <si>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</si>
  <si>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</si>
  <si>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</si>
  <si>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</si>
  <si>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</si>
  <si>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</si>
  <si>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</si>
  <si>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</si>
  <si>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</si>
  <si>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</si>
  <si>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</si>
  <si>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</si>
  <si>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</si>
  <si>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</si>
  <si>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</si>
  <si>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</si>
  <si>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</si>
  <si>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</si>
  <si>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</si>
  <si>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</si>
  <si>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</si>
  <si>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</si>
  <si>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</si>
  <si>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</si>
  <si>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</si>
  <si>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</si>
  <si>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</si>
  <si>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</si>
  <si>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</si>
  <si>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</si>
  <si>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</si>
  <si>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</si>
  <si>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</si>
  <si>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</si>
  <si>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</si>
  <si>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</si>
  <si>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</si>
  <si>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</si>
  <si>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</si>
  <si>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</si>
  <si>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</si>
  <si>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</si>
  <si>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</si>
  <si>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</si>
  <si>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</si>
  <si>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</si>
  <si>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</si>
  <si>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</si>
  <si>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</si>
  <si>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</si>
  <si>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</si>
  <si>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</si>
  <si>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</si>
  <si>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</si>
  <si>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</si>
  <si>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</si>
  <si>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</si>
  <si>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</si>
  <si>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</si>
  <si>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</si>
  <si>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</si>
  <si>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</si>
  <si>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</si>
  <si>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</si>
  <si>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</si>
  <si>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</si>
  <si>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</si>
  <si>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</si>
  <si>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</si>
  <si>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</si>
  <si>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</si>
  <si>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</si>
  <si>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</si>
  <si>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</si>
  <si>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</si>
  <si>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</si>
  <si>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</si>
  <si>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</si>
  <si>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</si>
  <si>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</si>
  <si>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</si>
  <si>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</si>
  <si>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</si>
  <si>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</si>
  <si>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</si>
  <si>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</si>
  <si>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</si>
  <si>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</si>
  <si>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</si>
  <si>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</si>
  <si>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</si>
  <si>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</si>
  <si>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</si>
  <si>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</si>
  <si>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</si>
  <si>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</si>
  <si>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</si>
  <si>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</si>
  <si>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</si>
  <si>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</si>
  <si>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</si>
  <si>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</si>
  <si>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</si>
  <si>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</si>
  <si>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</si>
  <si>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</si>
  <si>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</si>
  <si>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</si>
  <si>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</si>
  <si>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</si>
  <si>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</si>
  <si>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</si>
  <si>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</si>
  <si>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</si>
  <si>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</si>
  <si>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</si>
  <si>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</si>
  <si>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</si>
  <si>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</si>
  <si>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</si>
  <si>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</si>
  <si>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</si>
  <si>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</si>
  <si>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</si>
  <si>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</si>
  <si>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</si>
  <si>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</si>
  <si>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</si>
  <si>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</si>
  <si>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</si>
  <si>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</si>
  <si>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</si>
  <si>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</si>
  <si>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</si>
  <si>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</si>
  <si>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</si>
  <si>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</si>
  <si>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</si>
  <si>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</si>
  <si>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</si>
  <si>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</si>
  <si>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</si>
  <si>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</si>
  <si>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</si>
  <si>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</si>
  <si>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</si>
  <si>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</si>
  <si>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</si>
  <si>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</si>
  <si>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</si>
  <si>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</si>
  <si>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</si>
  <si>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</si>
  <si>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</si>
  <si>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</si>
  <si>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</si>
  <si>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</si>
  <si>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</si>
  <si>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</si>
  <si>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</si>
  <si>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</si>
  <si>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</si>
  <si>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</si>
  <si>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</si>
  <si>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</si>
  <si>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</si>
  <si>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</si>
  <si>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</si>
  <si>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</si>
  <si>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</si>
  <si>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</si>
  <si>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</si>
  <si>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</si>
  <si>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</si>
  <si>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</si>
  <si>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</si>
  <si>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</si>
  <si>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</si>
  <si>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</si>
  <si>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</si>
  <si>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</si>
  <si>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</si>
  <si>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</si>
  <si>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</si>
  <si>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</si>
  <si>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</si>
  <si>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</si>
  <si>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</si>
  <si>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</si>
  <si>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</si>
  <si>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</si>
  <si>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</si>
  <si>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</si>
  <si>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</si>
  <si>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</si>
  <si>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</si>
  <si>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</si>
  <si>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</si>
  <si>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</si>
  <si>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</si>
  <si>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</si>
  <si>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</si>
  <si>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</si>
  <si>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</si>
  <si>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</si>
  <si>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</si>
  <si>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</si>
  <si>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</si>
  <si>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</si>
  <si>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</si>
  <si>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</si>
  <si>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</si>
  <si>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</si>
  <si>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</si>
  <si>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</si>
  <si>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</si>
  <si>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</si>
  <si>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</si>
  <si>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</si>
  <si>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</si>
  <si>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</si>
  <si>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</si>
  <si>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</si>
  <si>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</si>
  <si>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</si>
  <si>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</si>
  <si>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</si>
  <si>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</si>
  <si>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</si>
  <si>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</si>
  <si>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</si>
  <si>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</si>
  <si>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</si>
  <si>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</si>
  <si>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</si>
  <si>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</si>
  <si>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</si>
  <si>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</si>
  <si>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</si>
  <si>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</si>
  <si>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</si>
  <si>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</si>
  <si>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</si>
  <si>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</si>
  <si>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</si>
  <si>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</si>
  <si>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</si>
  <si>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</si>
  <si>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</si>
  <si>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</si>
  <si>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</si>
  <si>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</si>
  <si>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</si>
  <si>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</si>
  <si>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</si>
  <si>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</si>
  <si>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</si>
  <si>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</si>
  <si>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</si>
  <si>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</si>
  <si>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</si>
  <si>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</si>
  <si>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</si>
  <si>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</si>
  <si>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</si>
  <si>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</si>
  <si>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</si>
  <si>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</si>
  <si>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</si>
  <si>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</si>
  <si>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</si>
  <si>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</si>
  <si>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</si>
  <si>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</si>
  <si>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</si>
  <si>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</si>
  <si>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</si>
  <si>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</si>
  <si>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</si>
  <si>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</si>
  <si>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</si>
  <si>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</si>
  <si>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</si>
  <si>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</si>
  <si>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</si>
  <si>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</si>
  <si>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</si>
  <si>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</si>
  <si>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</si>
  <si>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</si>
  <si>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</si>
  <si>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</si>
  <si>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</si>
  <si>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</si>
  <si>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</si>
  <si>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</si>
  <si>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</si>
  <si>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</si>
  <si>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</si>
  <si>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</si>
  <si>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</si>
  <si>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</si>
  <si>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</si>
  <si>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</si>
  <si>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</si>
  <si>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</si>
  <si>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</si>
  <si>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</si>
  <si>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</si>
  <si>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</si>
  <si>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</si>
  <si>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</si>
  <si>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</si>
  <si>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</si>
  <si>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</si>
  <si>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</si>
  <si>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</si>
  <si>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</si>
  <si>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</si>
  <si>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</si>
  <si>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</si>
  <si>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</si>
  <si>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</si>
  <si>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</si>
  <si>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</si>
  <si>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</si>
  <si>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</si>
  <si>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</si>
  <si>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</si>
  <si>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</si>
  <si>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</si>
  <si>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</si>
  <si>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</si>
  <si>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</si>
  <si>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</si>
  <si>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</si>
  <si>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</si>
  <si>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</si>
  <si>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</si>
  <si>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</si>
  <si>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</si>
  <si>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</si>
  <si>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</si>
  <si>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</si>
  <si>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</si>
  <si>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</si>
  <si>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</si>
  <si>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</si>
  <si>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</si>
  <si>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</si>
  <si>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</si>
  <si>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</si>
  <si>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</si>
  <si>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</si>
  <si>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</si>
  <si>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</si>
  <si>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</si>
  <si>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</si>
  <si>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</si>
  <si>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</si>
  <si>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</si>
  <si>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</si>
  <si>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</si>
  <si>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</si>
  <si>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</si>
  <si>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</si>
  <si>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</si>
  <si>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</si>
  <si>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</si>
  <si>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</si>
  <si>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</si>
  <si>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</si>
  <si>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</si>
  <si>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</si>
  <si>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</si>
  <si>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</si>
  <si>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</si>
  <si>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</si>
  <si>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</si>
  <si>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</si>
  <si>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</si>
  <si>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</si>
  <si>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</si>
  <si>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</si>
  <si>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</si>
  <si>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</si>
  <si>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</si>
  <si>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</si>
  <si>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</si>
  <si>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</si>
  <si>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</si>
  <si>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</si>
  <si>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</si>
  <si>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</si>
  <si>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</si>
  <si>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</si>
  <si>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</si>
  <si>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</si>
  <si>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</si>
  <si>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</si>
  <si>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</si>
  <si>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</si>
  <si>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</si>
  <si>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</si>
  <si>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</si>
  <si>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</si>
  <si>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</si>
  <si>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</si>
  <si>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</si>
  <si>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</si>
  <si>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</si>
  <si>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</si>
  <si>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</si>
  <si>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</si>
  <si>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</si>
  <si>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</si>
  <si>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</si>
  <si>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</si>
  <si>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</si>
  <si>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</si>
  <si>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</si>
  <si>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</si>
  <si>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</si>
  <si>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</si>
  <si>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</si>
  <si>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</si>
  <si>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</si>
  <si>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</si>
  <si>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</si>
  <si>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</si>
  <si>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</si>
  <si>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</si>
  <si>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</si>
  <si>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</si>
  <si>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</si>
  <si>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</si>
  <si>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</si>
  <si>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</si>
  <si>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</si>
  <si>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</si>
  <si>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</si>
  <si>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</si>
  <si>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</si>
  <si>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</si>
  <si>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</si>
  <si>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</si>
  <si>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</si>
  <si>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</si>
  <si>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</si>
  <si>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</si>
  <si>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</si>
  <si>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</si>
  <si>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</si>
  <si>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</si>
  <si>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</si>
  <si>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</si>
  <si>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</si>
  <si>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</si>
  <si>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</si>
  <si>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</si>
  <si>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</si>
  <si>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</si>
  <si>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</si>
  <si>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</si>
  <si>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</si>
  <si>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</si>
  <si>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</si>
  <si>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</si>
  <si>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</si>
  <si>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</si>
  <si>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</si>
  <si>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</si>
  <si>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</si>
  <si>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</si>
  <si>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</si>
  <si>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</si>
  <si>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</si>
  <si>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</si>
  <si>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</si>
  <si>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</si>
  <si>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</si>
  <si>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</si>
  <si>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</si>
  <si>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</si>
  <si>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</si>
  <si>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</si>
  <si>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</si>
  <si>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</si>
  <si>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</si>
  <si>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</si>
  <si>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</si>
  <si>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</si>
  <si>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</si>
  <si>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</si>
  <si>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</si>
  <si>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</si>
  <si>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</si>
  <si>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</si>
  <si>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</si>
  <si>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</si>
  <si>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</si>
  <si>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</si>
  <si>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</si>
  <si>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</si>
  <si>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</si>
  <si>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</si>
  <si>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</si>
  <si>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</si>
  <si>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</si>
  <si>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</si>
  <si>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</si>
  <si>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</si>
  <si>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</si>
  <si>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</si>
  <si>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</si>
  <si>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</si>
  <si>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</si>
  <si>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</si>
  <si>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</si>
  <si>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</si>
  <si>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</si>
  <si>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</si>
  <si>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</si>
  <si>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</si>
  <si>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</si>
  <si>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</si>
  <si>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</si>
  <si>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</si>
  <si>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</si>
  <si>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</si>
  <si>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</si>
  <si>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</si>
  <si>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</si>
  <si>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</si>
  <si>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</si>
  <si>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</si>
  <si>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</si>
  <si>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</si>
  <si>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</si>
  <si>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</si>
  <si>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</si>
  <si>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</si>
  <si>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</si>
  <si>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</si>
  <si>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</si>
  <si>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</si>
  <si>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</si>
  <si>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</si>
  <si>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</si>
  <si>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</si>
  <si>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</si>
  <si>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</si>
  <si>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</si>
  <si>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</si>
  <si>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</si>
  <si>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</si>
  <si>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</si>
  <si>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</si>
  <si>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</si>
  <si>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</si>
  <si>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</si>
  <si>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</si>
  <si>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</si>
  <si>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</si>
  <si>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</si>
  <si>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</si>
  <si>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</si>
  <si>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</si>
  <si>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</si>
  <si>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</si>
  <si>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</si>
  <si>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</si>
  <si>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</si>
  <si>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</si>
  <si>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</si>
  <si>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</si>
  <si>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</si>
  <si>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</si>
  <si>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</si>
  <si>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</si>
  <si>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</si>
  <si>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</si>
  <si>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</si>
  <si>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</si>
  <si>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</si>
  <si>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</si>
  <si>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</si>
  <si>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</si>
  <si>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</si>
  <si>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</si>
  <si>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</si>
  <si>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</si>
  <si>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</si>
  <si>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</si>
  <si>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</si>
  <si>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</si>
  <si>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</si>
  <si>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</si>
  <si>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</si>
  <si>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</si>
  <si>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</si>
  <si>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</si>
  <si>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</si>
  <si>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</si>
  <si>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</si>
  <si>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</si>
  <si>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</si>
  <si>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</si>
  <si>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</si>
  <si>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</si>
  <si>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</si>
  <si>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</si>
  <si>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</si>
  <si>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</si>
  <si>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</si>
  <si>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</si>
  <si>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</si>
  <si>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</si>
  <si>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</si>
  <si>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</si>
  <si>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</si>
  <si>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</si>
  <si>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</si>
  <si>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</si>
  <si>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</si>
  <si>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</si>
  <si>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</si>
  <si>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</si>
  <si>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</si>
  <si>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</si>
  <si>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</si>
  <si>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</si>
  <si>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</si>
  <si>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</si>
  <si>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</si>
  <si>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</si>
  <si>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</si>
  <si>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</si>
  <si>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</si>
  <si>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</si>
  <si>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</si>
  <si>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</si>
  <si>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</si>
  <si>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</si>
  <si>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</si>
  <si>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</si>
  <si>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</si>
  <si>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</si>
  <si>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</si>
  <si>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</si>
  <si>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</si>
  <si>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</si>
  <si>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</si>
  <si>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</si>
  <si>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</si>
  <si>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</si>
  <si>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</si>
  <si>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</si>
  <si>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</si>
  <si>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</si>
  <si>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</si>
  <si>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</si>
  <si>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</si>
  <si>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</si>
  <si>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</si>
  <si>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</si>
  <si>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</si>
  <si>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</si>
  <si>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</si>
  <si>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</si>
  <si>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</si>
  <si>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</si>
  <si>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</si>
  <si>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</si>
  <si>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</si>
  <si>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</si>
  <si>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</si>
  <si>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</si>
  <si>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</si>
  <si>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</si>
  <si>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</si>
  <si>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</si>
  <si>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</si>
  <si>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</si>
  <si>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</si>
  <si>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</si>
  <si>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</si>
  <si>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</si>
  <si>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</si>
  <si>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</si>
  <si>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</si>
  <si>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</si>
  <si>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</si>
  <si>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</si>
  <si>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</si>
  <si>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</si>
  <si>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</si>
  <si>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</si>
  <si>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</si>
  <si>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</si>
  <si>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</si>
  <si>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</si>
  <si>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</si>
  <si>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</si>
  <si>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</si>
  <si>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</si>
  <si>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</si>
  <si>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</si>
  <si>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</si>
  <si>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</si>
  <si>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</si>
  <si>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</si>
  <si>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</si>
  <si>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</si>
  <si>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</si>
  <si>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</si>
  <si>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</si>
  <si>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</si>
  <si>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</si>
  <si>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</si>
  <si>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</si>
  <si>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</si>
  <si>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</si>
  <si>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</si>
  <si>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</si>
  <si>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</si>
  <si>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</si>
  <si>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</si>
  <si>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</si>
  <si>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</si>
  <si>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</si>
  <si>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</si>
  <si>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</si>
  <si>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</si>
  <si>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</si>
  <si>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</si>
  <si>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</si>
  <si>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</si>
  <si>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</si>
  <si>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</si>
  <si>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</si>
  <si>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</si>
  <si>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</si>
  <si>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</si>
  <si>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</si>
  <si>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</si>
  <si>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</si>
  <si>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</si>
  <si>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</si>
  <si>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</si>
  <si>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</si>
  <si>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</si>
  <si>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</si>
  <si>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</si>
  <si>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</si>
  <si>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</si>
  <si>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</si>
  <si>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</si>
  <si>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</si>
  <si>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</si>
  <si>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</si>
  <si>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</si>
  <si>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</si>
  <si>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</si>
  <si>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</si>
  <si>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</si>
  <si>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</si>
  <si>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</si>
  <si>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</si>
  <si>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</si>
  <si>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</si>
  <si>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</si>
  <si>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</si>
  <si>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</si>
  <si>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</si>
  <si>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</si>
  <si>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</si>
  <si>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</si>
  <si>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</si>
  <si>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</si>
  <si>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</si>
  <si>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</si>
  <si>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</si>
  <si>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</si>
  <si>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</si>
  <si>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</si>
  <si>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</si>
  <si>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</si>
  <si>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</si>
  <si>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</si>
  <si>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</si>
  <si>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</si>
  <si>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</si>
  <si>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</si>
  <si>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</si>
  <si>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</si>
  <si>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</si>
  <si>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</si>
  <si>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</si>
  <si>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</si>
  <si>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</si>
  <si>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</si>
  <si>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</si>
  <si>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</si>
  <si>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</si>
  <si>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</si>
  <si>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</si>
  <si>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</si>
  <si>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</si>
  <si>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</si>
  <si>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</si>
  <si>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</si>
  <si>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</si>
  <si>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</si>
  <si>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</si>
  <si>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</si>
  <si>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</si>
  <si>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</si>
  <si>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</si>
  <si>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</si>
  <si>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</si>
  <si>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</si>
  <si>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</si>
  <si>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</si>
  <si>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</si>
  <si>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</si>
  <si>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</si>
  <si>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</si>
  <si>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</si>
  <si>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</si>
  <si>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</si>
  <si>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</si>
  <si>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</si>
  <si>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</si>
  <si>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</si>
  <si>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</si>
  <si>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</si>
  <si>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</si>
  <si>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</si>
  <si>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</si>
  <si>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</si>
  <si>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</si>
  <si>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</si>
  <si>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</si>
  <si>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</si>
  <si>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</si>
  <si>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</si>
  <si>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</si>
  <si>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</si>
  <si>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</si>
  <si>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</si>
  <si>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</si>
  <si>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</si>
  <si>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</si>
  <si>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</si>
  <si>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</si>
  <si>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</si>
  <si>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</si>
  <si>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</si>
  <si>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</si>
  <si>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</si>
  <si>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</si>
  <si>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</si>
  <si>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</si>
  <si>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</si>
  <si>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</si>
  <si>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</si>
  <si>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</si>
  <si>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</si>
  <si>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</si>
  <si>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</si>
  <si>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</si>
  <si>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</si>
  <si>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</si>
  <si>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</si>
  <si>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</si>
  <si>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</si>
  <si>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</si>
  <si>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</si>
  <si>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</si>
  <si>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</si>
  <si>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</si>
  <si>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</si>
  <si>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</si>
  <si>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</si>
  <si>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</si>
  <si>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</si>
  <si>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</si>
  <si>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</si>
  <si>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</si>
  <si>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</si>
  <si>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</si>
  <si>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</si>
  <si>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</si>
  <si>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</si>
  <si>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</si>
  <si>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</si>
  <si>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</si>
  <si>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</si>
  <si>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</si>
  <si>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</si>
  <si>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</si>
  <si>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</si>
  <si>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</si>
  <si>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</si>
  <si>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</si>
  <si>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</si>
  <si>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</si>
  <si>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</si>
  <si>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</si>
  <si>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</si>
  <si>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</si>
  <si>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</si>
  <si>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</si>
  <si>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</si>
  <si>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</si>
  <si>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</si>
  <si>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</si>
  <si>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</si>
  <si>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</si>
  <si>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</si>
  <si>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</si>
  <si>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</si>
  <si>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</si>
  <si>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</si>
  <si>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</si>
  <si>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</si>
  <si>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</si>
  <si>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</si>
  <si>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</si>
  <si>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</si>
  <si>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</si>
  <si>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</si>
  <si>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</si>
  <si>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</si>
  <si>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</si>
  <si>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</si>
  <si>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</si>
  <si>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</si>
  <si>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</si>
  <si>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</si>
  <si>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</si>
  <si>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</si>
  <si>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</si>
  <si>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</si>
  <si>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</si>
  <si>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</si>
  <si>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</si>
  <si>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</si>
  <si>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</si>
  <si>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</si>
  <si>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</si>
  <si>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</si>
  <si>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</si>
  <si>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</si>
  <si>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</si>
  <si>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</si>
  <si>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</si>
  <si>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</si>
  <si>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</si>
  <si>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</si>
  <si>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</si>
  <si>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</si>
  <si>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</si>
  <si>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</si>
  <si>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</si>
  <si>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</si>
  <si>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</si>
  <si>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</si>
  <si>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</si>
  <si>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</si>
  <si>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</si>
  <si>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</si>
  <si>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</si>
  <si>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</si>
  <si>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</si>
  <si>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</si>
  <si>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</si>
  <si>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</si>
  <si>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</si>
  <si>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</si>
  <si>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</si>
  <si>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</si>
  <si>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</si>
  <si>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</si>
  <si>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</si>
  <si>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</si>
  <si>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</si>
  <si>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</si>
  <si>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</si>
  <si>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</si>
  <si>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</si>
  <si>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</si>
  <si>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</si>
  <si>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</si>
  <si>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</si>
  <si>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</si>
  <si>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</si>
  <si>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</si>
  <si>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</si>
  <si>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</si>
  <si>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</si>
  <si>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</si>
  <si>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</si>
  <si>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</si>
  <si>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</si>
  <si>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</si>
  <si>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</si>
  <si>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</si>
  <si>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</si>
  <si>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</si>
  <si>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</si>
  <si>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</si>
  <si>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</si>
  <si>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</si>
  <si>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</si>
  <si>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</si>
  <si>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</si>
  <si>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</si>
  <si>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</si>
  <si>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</si>
  <si>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</si>
  <si>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</si>
  <si>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</si>
  <si>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</si>
  <si>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</si>
  <si>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</si>
  <si>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</si>
  <si>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</si>
  <si>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</si>
  <si>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</si>
  <si>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</si>
  <si>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</si>
  <si>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</si>
  <si>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</si>
  <si>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</si>
  <si>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</si>
  <si>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</si>
  <si>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</si>
  <si>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</si>
  <si>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</si>
  <si>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</si>
  <si>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</si>
  <si>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</si>
  <si>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</si>
  <si>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</si>
  <si>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</si>
  <si>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</si>
  <si>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</si>
  <si>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</si>
  <si>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</si>
  <si>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</si>
  <si>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</si>
  <si>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</si>
  <si>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</si>
  <si>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</si>
  <si>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</si>
  <si>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</si>
  <si>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</si>
  <si>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</si>
  <si>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</si>
  <si>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</si>
  <si>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</si>
  <si>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</si>
  <si>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</si>
  <si>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</si>
  <si>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</si>
  <si>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</si>
  <si>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</si>
  <si>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</si>
  <si>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</si>
  <si>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</si>
  <si>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</si>
  <si>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</si>
  <si>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</si>
  <si>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</si>
  <si>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</si>
  <si>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</si>
  <si>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</si>
  <si>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</si>
  <si>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</si>
  <si>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</si>
  <si>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</si>
  <si>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</si>
  <si>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</si>
  <si>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</si>
  <si>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</si>
  <si>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</si>
  <si>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</si>
  <si>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</si>
  <si>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</si>
  <si>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</si>
  <si>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</si>
  <si>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</si>
  <si>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</si>
  <si>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</si>
  <si>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</si>
  <si>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</si>
  <si>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</si>
  <si>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</si>
  <si>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</si>
  <si>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</si>
  <si>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</si>
  <si>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</si>
  <si>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</si>
  <si>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</si>
  <si>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</si>
  <si>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</si>
  <si>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</si>
  <si>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</si>
  <si>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</si>
  <si>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</si>
  <si>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</si>
  <si>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</si>
  <si>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</si>
  <si>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</si>
  <si>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</si>
  <si>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</si>
  <si>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</si>
  <si>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</si>
  <si>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</si>
  <si>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</si>
  <si>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</si>
  <si>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</si>
  <si>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</si>
  <si>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</si>
  <si>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</si>
  <si>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</si>
  <si>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</si>
  <si>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</si>
  <si>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</si>
  <si>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</si>
  <si>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</si>
  <si>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</si>
  <si>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</si>
  <si>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</si>
  <si>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</si>
  <si>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</si>
  <si>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</si>
  <si>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</si>
  <si>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</si>
  <si>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</si>
  <si>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</si>
  <si>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</si>
  <si>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</si>
  <si>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</si>
  <si>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</si>
  <si>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</si>
  <si>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</si>
  <si>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</si>
  <si>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</si>
  <si>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</si>
  <si>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</si>
  <si>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</si>
  <si>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</si>
  <si>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</si>
  <si>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</si>
  <si>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</si>
  <si>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</si>
  <si>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</si>
  <si>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</si>
  <si>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</si>
  <si>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</si>
  <si>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</si>
  <si>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</si>
  <si>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</si>
  <si>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</si>
  <si>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</si>
  <si>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</si>
  <si>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</si>
  <si>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</si>
  <si>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</si>
  <si>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</si>
  <si>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</si>
  <si>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</si>
  <si>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</si>
  <si>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</si>
  <si>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</si>
  <si>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</si>
  <si>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</si>
  <si>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</si>
  <si>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</si>
  <si>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</si>
  <si>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</si>
  <si>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</si>
  <si>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</si>
  <si>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</si>
  <si>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</si>
  <si>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</si>
  <si>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</si>
  <si>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</si>
  <si>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</si>
  <si>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</si>
  <si>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</si>
  <si>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</si>
  <si>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</si>
  <si>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</si>
  <si>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</si>
  <si>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</si>
  <si>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</si>
  <si>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</si>
  <si>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</si>
  <si>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</si>
  <si>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</si>
  <si>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</si>
  <si>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</si>
  <si>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</si>
  <si>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</si>
  <si>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</si>
  <si>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</si>
  <si>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</si>
  <si>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</si>
  <si>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</si>
  <si>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</si>
  <si>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</si>
  <si>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</si>
  <si>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</si>
  <si>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</si>
  <si>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</si>
  <si>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</si>
  <si>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</si>
  <si>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</si>
  <si>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</si>
  <si>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</si>
  <si>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</si>
  <si>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</si>
  <si>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</si>
  <si>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</si>
  <si>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</si>
  <si>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</si>
  <si>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</si>
  <si>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</si>
  <si>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</si>
  <si>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</si>
  <si>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</si>
  <si>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</si>
  <si>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</si>
  <si>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</si>
  <si>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</si>
  <si>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</si>
  <si>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</si>
  <si>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</si>
  <si>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</si>
  <si>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</si>
  <si>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</si>
  <si>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</si>
  <si>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</si>
  <si>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</si>
  <si>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</si>
  <si>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</si>
  <si>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</si>
  <si>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</si>
  <si>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</si>
  <si>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</si>
  <si>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</si>
  <si>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</si>
  <si>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</si>
  <si>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</si>
  <si>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</si>
  <si>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</si>
  <si>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</si>
  <si>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</si>
  <si>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</si>
  <si>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</si>
  <si>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</si>
  <si>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</si>
  <si>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</si>
  <si>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</si>
  <si>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</si>
  <si>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</si>
  <si>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</si>
  <si>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</si>
  <si>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</si>
  <si>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</si>
  <si>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</si>
  <si>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</si>
  <si>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</si>
  <si>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</si>
  <si>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</si>
  <si>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</si>
  <si>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</si>
  <si>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</si>
  <si>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</si>
  <si>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</si>
  <si>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</si>
  <si>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</si>
  <si>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</si>
  <si>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</si>
  <si>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</si>
  <si>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</si>
  <si>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</si>
  <si>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</si>
  <si>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</si>
  <si>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</si>
  <si>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</si>
  <si>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</si>
  <si>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</si>
  <si>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</si>
  <si>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</si>
  <si>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</si>
  <si>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</si>
  <si>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</si>
  <si>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</si>
  <si>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</si>
  <si>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</si>
  <si>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</si>
  <si>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</si>
  <si>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</si>
  <si>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</si>
  <si>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</si>
  <si>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</si>
  <si>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</si>
  <si>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</si>
  <si>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</si>
  <si>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</si>
  <si>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</si>
  <si>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</si>
  <si>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</si>
  <si>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</si>
  <si>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</si>
  <si>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</si>
  <si>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</si>
  <si>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</si>
  <si>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</si>
  <si>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</si>
  <si>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</si>
  <si>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</si>
  <si>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</si>
  <si>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</si>
  <si>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</si>
  <si>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</si>
  <si>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</si>
  <si>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</si>
  <si>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</si>
  <si>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</si>
  <si>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</si>
  <si>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</si>
  <si>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</si>
  <si>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</si>
  <si>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</si>
  <si>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</si>
  <si>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</si>
  <si>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</si>
  <si>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</si>
  <si>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</si>
  <si>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</si>
  <si>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</si>
  <si>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</si>
  <si>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</si>
  <si>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</si>
  <si>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</si>
  <si>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</si>
  <si>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</si>
  <si>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</si>
  <si>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</si>
  <si>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</si>
  <si>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</si>
  <si>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</si>
  <si>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</si>
  <si>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</si>
  <si>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</si>
  <si>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</si>
  <si>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</si>
  <si>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</si>
  <si>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</si>
  <si>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</si>
  <si>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</si>
  <si>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</si>
  <si>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</si>
  <si>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</si>
  <si>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</si>
  <si>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</si>
  <si>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</si>
  <si>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</si>
  <si>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</si>
  <si>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</si>
  <si>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</si>
  <si>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</si>
  <si>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</si>
  <si>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</si>
  <si>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</si>
  <si>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</si>
  <si>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</si>
  <si>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</si>
  <si>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</si>
  <si>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</si>
  <si>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</si>
  <si>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</si>
  <si>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</si>
  <si>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</si>
  <si>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</si>
  <si>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</si>
  <si>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</si>
  <si>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</si>
  <si>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</si>
  <si>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</si>
  <si>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</si>
  <si>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</si>
  <si>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</si>
  <si>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</si>
  <si>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</si>
  <si>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</si>
  <si>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</si>
  <si>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</si>
  <si>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</si>
  <si>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</si>
  <si>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</si>
  <si>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</si>
  <si>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</si>
  <si>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</si>
  <si>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</si>
  <si>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</si>
  <si>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</si>
  <si>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</si>
  <si>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</si>
  <si>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</si>
  <si>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</si>
  <si>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</si>
  <si>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</si>
  <si>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</si>
  <si>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</si>
  <si>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</si>
  <si>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</si>
  <si>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</si>
  <si>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</si>
  <si>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</si>
  <si>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</si>
  <si>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</si>
  <si>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</si>
  <si>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</si>
  <si>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</si>
  <si>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</si>
  <si>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</si>
  <si>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</si>
  <si>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</si>
  <si>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</si>
  <si>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</si>
  <si>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</si>
  <si>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</si>
  <si>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</si>
  <si>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</si>
  <si>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</si>
  <si>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</si>
  <si>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</si>
  <si>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</si>
  <si>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</si>
  <si>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</si>
  <si>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</si>
  <si>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</si>
  <si>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</si>
  <si>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</si>
  <si>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</si>
  <si>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</si>
  <si>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</si>
  <si>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</si>
  <si>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</si>
  <si>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</si>
  <si>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</si>
  <si>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</si>
  <si>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</si>
  <si>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</si>
  <si>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</si>
  <si>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</si>
  <si>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</si>
  <si>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</si>
  <si>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</si>
  <si>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</si>
  <si>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</si>
  <si>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</si>
  <si>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</si>
  <si>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</si>
  <si>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</si>
  <si>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</si>
  <si>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</si>
  <si>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</si>
  <si>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</si>
  <si>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</si>
  <si>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</si>
  <si>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</si>
  <si>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</si>
  <si>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</si>
  <si>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</si>
  <si>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</si>
  <si>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</si>
  <si>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</si>
  <si>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</si>
  <si>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</si>
  <si>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</si>
  <si>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</si>
  <si>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</si>
  <si>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</si>
  <si>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</si>
  <si>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</si>
  <si>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</si>
  <si>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</si>
  <si>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</si>
  <si>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</si>
  <si>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</si>
  <si>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</si>
  <si>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</si>
  <si>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</si>
  <si>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</si>
  <si>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</si>
  <si>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</si>
  <si>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</si>
  <si>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</si>
  <si>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</si>
  <si>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</si>
  <si>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</si>
  <si>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</si>
  <si>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</si>
  <si>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</si>
  <si>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</si>
  <si>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</si>
  <si>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</si>
  <si>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</si>
  <si>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</si>
  <si>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</si>
  <si>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</si>
  <si>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</si>
  <si>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</si>
  <si>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</si>
  <si>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</si>
  <si>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</si>
  <si>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</si>
  <si>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</si>
  <si>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</si>
  <si>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</si>
  <si>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</si>
  <si>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</si>
  <si>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</si>
  <si>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</si>
  <si>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</si>
  <si>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</si>
  <si>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</si>
  <si>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</si>
  <si>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</si>
  <si>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</si>
  <si>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</si>
  <si>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</si>
  <si>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</si>
  <si>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</si>
  <si>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</si>
  <si>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</si>
  <si>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</si>
  <si>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</si>
  <si>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</si>
  <si>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</si>
  <si>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</si>
  <si>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</si>
  <si>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</si>
  <si>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</si>
  <si>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</si>
  <si>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</si>
  <si>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</si>
  <si>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</si>
  <si>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</si>
  <si>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</si>
  <si>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</si>
  <si>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</si>
  <si>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</si>
  <si>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</si>
  <si>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</si>
  <si>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</si>
  <si>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</si>
  <si>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</si>
  <si>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</si>
  <si>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</si>
  <si>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</si>
  <si>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</si>
  <si>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</si>
  <si>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</si>
  <si>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</si>
  <si>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</si>
  <si>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</si>
  <si>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</si>
  <si>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</si>
  <si>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</si>
  <si>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</si>
  <si>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</si>
  <si>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</si>
  <si>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</si>
  <si>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</si>
  <si>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</si>
  <si>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</si>
  <si>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</si>
  <si>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</si>
  <si>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</si>
  <si>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</si>
  <si>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</si>
  <si>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</si>
  <si>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</si>
  <si>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</si>
  <si>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</si>
  <si>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</si>
  <si>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</si>
  <si>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</si>
  <si>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</si>
  <si>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</si>
  <si>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</si>
  <si>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</si>
  <si>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</si>
  <si>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</si>
  <si>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</si>
  <si>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</si>
  <si>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</si>
  <si>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</si>
  <si>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</si>
  <si>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</si>
  <si>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</si>
  <si>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</si>
  <si>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</si>
  <si>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</si>
  <si>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</si>
  <si>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</si>
  <si>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</si>
  <si>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</si>
  <si>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</si>
  <si>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</si>
  <si>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</si>
  <si>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</si>
  <si>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</si>
  <si>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</si>
  <si>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</si>
  <si>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</si>
  <si>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</si>
  <si>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</si>
  <si>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</si>
  <si>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</si>
  <si>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</si>
  <si>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</si>
  <si>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</si>
  <si>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</si>
  <si>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</si>
  <si>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</si>
  <si>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</si>
  <si>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</si>
  <si>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</si>
  <si>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</si>
  <si>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</si>
  <si>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</si>
  <si>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</si>
  <si>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</si>
  <si>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</si>
  <si>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</si>
  <si>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</si>
  <si>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</si>
  <si>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</si>
  <si>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</si>
  <si>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</si>
  <si>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</si>
  <si>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</si>
  <si>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</si>
  <si>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</si>
  <si>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</si>
  <si>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</si>
  <si>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</si>
  <si>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</si>
  <si>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</si>
  <si>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</si>
  <si>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</si>
  <si>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</si>
  <si>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</si>
  <si>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</si>
  <si>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</si>
  <si>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</si>
  <si>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</si>
  <si>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</si>
  <si>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</si>
  <si>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</si>
  <si>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</si>
  <si>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</si>
  <si>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</si>
  <si>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</si>
  <si>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</si>
  <si>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</si>
  <si>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</si>
  <si>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</si>
  <si>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</si>
  <si>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</si>
  <si>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</si>
  <si>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</si>
  <si>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</si>
  <si>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</si>
  <si>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</si>
  <si>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</si>
  <si>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</si>
  <si>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</si>
  <si>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</si>
  <si>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</si>
  <si>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</si>
  <si>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</si>
  <si>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</si>
  <si>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</si>
  <si>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</si>
  <si>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</si>
  <si>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</si>
  <si>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</si>
  <si>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</si>
  <si>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</si>
  <si>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</si>
  <si>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</si>
  <si>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</si>
  <si>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</si>
  <si>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</si>
  <si>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</si>
  <si>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</si>
  <si>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</si>
  <si>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</si>
  <si>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</si>
  <si>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</si>
  <si>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</si>
  <si>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</si>
  <si>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</si>
  <si>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</si>
  <si>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</si>
  <si>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</si>
  <si>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</si>
  <si>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</si>
  <si>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</si>
  <si>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</si>
  <si>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</si>
  <si>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</si>
  <si>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</si>
  <si>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</si>
  <si>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</si>
  <si>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</si>
  <si>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</si>
  <si>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</si>
  <si>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</si>
  <si>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</si>
  <si>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</si>
  <si>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</si>
  <si>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</si>
  <si>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</si>
  <si>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</si>
  <si>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</si>
  <si>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</si>
  <si>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</si>
  <si>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</si>
  <si>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</si>
  <si>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</si>
  <si>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</si>
  <si>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</si>
  <si>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</si>
  <si>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</si>
  <si>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</si>
  <si>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</si>
  <si>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</si>
  <si>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</si>
  <si>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</si>
  <si>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</si>
  <si>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</si>
  <si>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</si>
  <si>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</si>
  <si>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</si>
  <si>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</si>
  <si>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</si>
  <si>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</si>
  <si>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</si>
  <si>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</si>
  <si>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</si>
  <si>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</si>
  <si>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</si>
  <si>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</si>
  <si>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</si>
  <si>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</si>
  <si>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</si>
  <si>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</si>
  <si>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</si>
  <si>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</si>
  <si>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</si>
  <si>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</si>
  <si>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</si>
  <si>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</si>
  <si>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</si>
  <si>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</si>
  <si>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</si>
  <si>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</si>
  <si>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</si>
  <si>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</si>
  <si>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</si>
  <si>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</si>
  <si>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</si>
  <si>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</si>
  <si>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</si>
  <si>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</si>
  <si>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</si>
  <si>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</si>
  <si>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</si>
  <si>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</si>
  <si>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</si>
  <si>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</si>
  <si>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</si>
  <si>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</si>
  <si>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</si>
  <si>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</si>
  <si>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</si>
  <si>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</si>
  <si>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</si>
  <si>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</si>
  <si>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</si>
  <si>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</si>
  <si>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</si>
  <si>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</si>
  <si>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</si>
  <si>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</si>
  <si>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</si>
  <si>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</si>
  <si>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</si>
  <si>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</si>
  <si>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</si>
  <si>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</si>
  <si>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</si>
  <si>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</si>
  <si>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</si>
  <si>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</si>
  <si>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</si>
  <si>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</si>
  <si>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</si>
  <si>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</si>
  <si>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</si>
  <si>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</si>
  <si>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</si>
  <si>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</si>
  <si>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</si>
  <si>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</si>
  <si>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</si>
  <si>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</si>
  <si>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</si>
  <si>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</si>
  <si>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</si>
  <si>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</si>
  <si>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</si>
  <si>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</si>
  <si>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</si>
  <si>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</si>
  <si>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</si>
  <si>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</si>
  <si>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</si>
  <si>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</si>
  <si>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</si>
  <si>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</si>
  <si>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</si>
  <si>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</si>
  <si>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</si>
  <si>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</si>
  <si>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</si>
  <si>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</si>
  <si>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MANON JEZEQUEL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</si>
  <si>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</si>
  <si>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</si>
  <si>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</si>
  <si>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</si>
  <si>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05175100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</si>
  <si>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</si>
  <si>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</si>
  <si>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</si>
  <si>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LOUGE</t>
  </si>
  <si>
    <t xml:space="preserve">NOM_PRELEV_DETERM</t>
  </si>
  <si>
    <t xml:space="preserve">AQUASCOP BIOLOGIE site de Monptellier</t>
  </si>
  <si>
    <t xml:space="preserve">LB_STATION</t>
  </si>
  <si>
    <t xml:space="preserve">LA LOUGE A L'AVAL DU FOUSSERET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</si>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</sst>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548643</v>
      </c>
      <c r="G10" s="25"/>
      <c r="H10" s="25"/>
    </row>
    <row r="11" customFormat="false" ht="15" hidden="false" customHeight="false" outlineLevel="0" collapsed="false">
      <c r="A11" s="26" t="s">
        <v>5183</v>
      </c>
      <c r="B11" s="30" t="n">
        <v>43718</v>
      </c>
      <c r="D11" s="26" t="s">
        <v>5184</v>
      </c>
      <c r="E11" s="29" t="n">
        <v>6246774</v>
      </c>
      <c r="G11" s="25"/>
      <c r="H11" s="25"/>
    </row>
    <row r="12" customFormat="false" ht="15" hidden="false" customHeight="false" outlineLevel="0" collapsed="false">
      <c r="A12" s="26" t="s">
        <v>5185</v>
      </c>
      <c r="B12" s="29" t="s">
        <v>5186</v>
      </c>
      <c r="D12" s="26" t="s">
        <v>5187</v>
      </c>
      <c r="E12" s="29" t="n">
        <v>548739</v>
      </c>
      <c r="G12" s="25"/>
      <c r="H12" s="25"/>
    </row>
    <row r="13" customFormat="false" ht="17.25" hidden="false" customHeight="true" outlineLevel="0" collapsed="false">
      <c r="A13" s="12"/>
      <c r="B13" s="31"/>
      <c r="D13" s="26" t="s">
        <v>5188</v>
      </c>
      <c r="E13" s="29" t="n">
        <v>6246787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548643</v>
      </c>
    </row>
    <row r="18" customFormat="false" ht="15" hidden="false" customHeight="false" outlineLevel="0" collapsed="false">
      <c r="A18" s="36"/>
      <c r="B18" s="37" t="s">
        <v>5196</v>
      </c>
      <c r="C18" s="38" t="n">
        <f aca="false">E11</f>
        <v>6246774</v>
      </c>
    </row>
    <row r="19" customFormat="false" ht="15" hidden="false" customHeight="false" outlineLevel="0" collapsed="false">
      <c r="A19" s="33" t="s">
        <v>5197</v>
      </c>
      <c r="B19" s="39" t="n">
        <v>233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52</v>
      </c>
      <c r="D35" s="52" t="s">
        <v>5215</v>
      </c>
      <c r="E35" s="53" t="n">
        <v>48</v>
      </c>
    </row>
    <row r="36" s="56" customFormat="true" ht="15" hidden="false" customHeight="true" outlineLevel="0" collapsed="false">
      <c r="A36" s="54" t="s">
        <v>5216</v>
      </c>
      <c r="B36" s="34" t="n">
        <v>50</v>
      </c>
      <c r="C36" s="50"/>
      <c r="D36" s="55" t="s">
        <v>5217</v>
      </c>
      <c r="E36" s="34" t="n">
        <v>50</v>
      </c>
    </row>
    <row r="37" s="56" customFormat="true" ht="15" hidden="false" customHeight="true" outlineLevel="0" collapsed="false">
      <c r="A37" s="54" t="s">
        <v>5218</v>
      </c>
      <c r="B37" s="34" t="n">
        <v>10.2</v>
      </c>
      <c r="C37" s="50"/>
      <c r="D37" s="55" t="s">
        <v>5219</v>
      </c>
      <c r="E37" s="34" t="n">
        <v>9.4</v>
      </c>
    </row>
    <row r="38" s="56" customFormat="true" ht="15" hidden="false" customHeight="true" outlineLevel="0" collapsed="false">
      <c r="A38" s="54" t="s">
        <v>5220</v>
      </c>
      <c r="B38" s="34" t="n">
        <v>4</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4</v>
      </c>
    </row>
    <row r="44" s="17" customFormat="true" ht="15" hidden="false" customHeight="false" outlineLevel="0" collapsed="false">
      <c r="A44" s="33" t="s">
        <v>5226</v>
      </c>
      <c r="B44" s="62" t="n">
        <v>2</v>
      </c>
      <c r="C44" s="50"/>
      <c r="D44" s="26" t="s">
        <v>5226</v>
      </c>
      <c r="E44" s="62" t="n">
        <v>3</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c r="C57" s="50"/>
      <c r="D57" s="19" t="s">
        <v>5237</v>
      </c>
      <c r="E57" s="61" t="n">
        <v>1</v>
      </c>
    </row>
    <row r="58" s="17" customFormat="true" ht="15" hidden="false" customHeight="false" outlineLevel="0" collapsed="false">
      <c r="A58" s="33" t="s">
        <v>5238</v>
      </c>
      <c r="B58" s="62" t="n">
        <v>5</v>
      </c>
      <c r="C58" s="50"/>
      <c r="D58" s="26" t="s">
        <v>5238</v>
      </c>
      <c r="E58" s="62" t="n">
        <v>3</v>
      </c>
    </row>
    <row r="59" s="17" customFormat="true" ht="15" hidden="false" customHeight="false" outlineLevel="0" collapsed="false">
      <c r="A59" s="33" t="s">
        <v>5239</v>
      </c>
      <c r="B59" s="62" t="n">
        <v>3</v>
      </c>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t="n">
        <v>2</v>
      </c>
      <c r="C66" s="50"/>
      <c r="D66" s="26" t="s">
        <v>5244</v>
      </c>
      <c r="E66" s="62" t="n">
        <v>3</v>
      </c>
    </row>
    <row r="67" s="17" customFormat="true" ht="15" hidden="false" customHeight="false" outlineLevel="0" collapsed="false">
      <c r="A67" s="33" t="s">
        <v>5245</v>
      </c>
      <c r="B67" s="62" t="n">
        <v>3</v>
      </c>
      <c r="C67" s="50"/>
      <c r="D67" s="26" t="s">
        <v>5245</v>
      </c>
      <c r="E67" s="62" t="n">
        <v>4</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t="n">
        <v>2</v>
      </c>
    </row>
    <row r="83" s="17" customFormat="true" ht="15" hidden="false" customHeight="false" outlineLevel="0" collapsed="false">
      <c r="A83" s="33" t="s">
        <v>5257</v>
      </c>
      <c r="B83" s="62" t="n">
        <v>4</v>
      </c>
      <c r="C83" s="50"/>
      <c r="D83" s="26" t="s">
        <v>5257</v>
      </c>
      <c r="E83" s="62" t="n">
        <v>2</v>
      </c>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t="n">
        <v>3</v>
      </c>
      <c r="C85" s="50"/>
      <c r="D85" s="26" t="s">
        <v>5259</v>
      </c>
      <c r="E85" s="62" t="n">
        <v>5</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0.01</v>
      </c>
      <c r="E98" s="82"/>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0.5</v>
      </c>
      <c r="E99" s="82"/>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0.01</v>
      </c>
      <c r="E100" s="82"/>
      <c r="F100" s="82" t="s">
        <v>5274</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1</v>
      </c>
      <c r="E102" s="82" t="n">
        <v>0.01</v>
      </c>
      <c r="F102" s="82" t="s">
        <v>5274</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0.01</v>
      </c>
      <c r="E103" s="82"/>
      <c r="F103" s="82" t="s">
        <v>5274</v>
      </c>
      <c r="G103" s="85"/>
      <c r="H103" s="86"/>
    </row>
    <row r="104" customFormat="false" ht="15" hidden="false" customHeight="false" outlineLevel="0" collapsed="false">
      <c r="A104" s="78" t="s">
        <v>3367</v>
      </c>
      <c r="B104" s="79" t="str">
        <f aca="false">IF(A104="NEWCOD",IF(ISBLANK(G104),"renseigner le champ 'Nouveau taxon'",G104),VLOOKUP(A104,'Ref Taxo'!A:B,2,FALSE()))</f>
        <v>Pellia endiviifolia</v>
      </c>
      <c r="C104" s="80" t="n">
        <f aca="false">IF(A104="NEWCOD",IF(ISBLANK(H104),"NoCod",H104),VLOOKUP(A104,'Ref Taxo'!A:D,4,FALSE()))</f>
        <v>1197</v>
      </c>
      <c r="D104" s="81"/>
      <c r="E104" s="82" t="n">
        <v>0.01</v>
      </c>
      <c r="F104" s="82" t="s">
        <v>5274</v>
      </c>
      <c r="G104" s="85"/>
      <c r="H104" s="86"/>
    </row>
    <row r="105" customFormat="false" ht="15" hidden="false" customHeight="false" outlineLevel="0" collapsed="false">
      <c r="A105" s="78" t="s">
        <v>1070</v>
      </c>
      <c r="B105" s="79" t="str">
        <f aca="false">IF(A105="NEWCOD",IF(ISBLANK(G105),"renseigner le champ 'Nouveau taxon'",G105),VLOOKUP(A105,'Ref Taxo'!A:B,2,FALSE()))</f>
        <v>Cinclidotus riparius</v>
      </c>
      <c r="C105" s="80" t="n">
        <f aca="false">IF(A105="NEWCOD",IF(ISBLANK(H105),"NoCod",H105),VLOOKUP(A105,'Ref Taxo'!A:D,4,FALSE()))</f>
        <v>1321</v>
      </c>
      <c r="D105" s="81" t="n">
        <v>0.01</v>
      </c>
      <c r="E105" s="82"/>
      <c r="F105" s="82" t="s">
        <v>5274</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c r="F106" s="82" t="s">
        <v>5274</v>
      </c>
      <c r="G106" s="85"/>
      <c r="H106" s="86"/>
    </row>
    <row r="107" customFormat="false" ht="15" hidden="false" customHeight="false" outlineLevel="0" collapsed="false">
      <c r="A107" s="78" t="s">
        <v>3306</v>
      </c>
      <c r="B107" s="79" t="str">
        <f aca="false">IF(A107="NEWCOD",IF(ISBLANK(G107),"renseigner le champ 'Nouveau taxon'",G107),VLOOKUP(A107,'Ref Taxo'!A:B,2,FALSE()))</f>
        <v>Oxyrrhynchium hians</v>
      </c>
      <c r="C107" s="80" t="n">
        <f aca="false">IF(A107="NEWCOD",IF(ISBLANK(H107),"NoCod",H107),VLOOKUP(A107,'Ref Taxo'!A:D,4,FALSE()))</f>
        <v>31547</v>
      </c>
      <c r="D107" s="81" t="n">
        <v>0.01</v>
      </c>
      <c r="E107" s="82"/>
      <c r="F107" s="82" t="s">
        <v>5275</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0.01</v>
      </c>
      <c r="E108" s="82" t="n">
        <v>0.05</v>
      </c>
      <c r="F108" s="82" t="s">
        <v>5274</v>
      </c>
      <c r="G108" s="85"/>
      <c r="H108" s="86"/>
    </row>
    <row r="109" customFormat="false" ht="15" hidden="false" customHeight="false" outlineLevel="0" collapsed="false">
      <c r="A109" s="78" t="s">
        <v>3380</v>
      </c>
      <c r="B109" s="79" t="str">
        <f aca="false">IF(A109="NEWCOD",IF(ISBLANK(G109),"renseigner le champ 'Nouveau taxon'",G109),VLOOKUP(A109,'Ref Taxo'!A:B,2,FALSE()))</f>
        <v>Persicaria hydropiper</v>
      </c>
      <c r="C109" s="80" t="n">
        <f aca="false">IF(A109="NEWCOD",IF(ISBLANK(H109),"NoCod",H109),VLOOKUP(A109,'Ref Taxo'!A:D,4,FALSE()))</f>
        <v>31021</v>
      </c>
      <c r="D109" s="81" t="n">
        <v>0.01</v>
      </c>
      <c r="E109" s="82"/>
      <c r="F109" s="82" t="s">
        <v>5274</v>
      </c>
      <c r="G109" s="85"/>
      <c r="H109" s="86"/>
    </row>
    <row r="110" customFormat="false" ht="15" hidden="false" customHeight="false" outlineLevel="0" collapsed="false">
      <c r="A110" s="78" t="s">
        <v>418</v>
      </c>
      <c r="B110" s="79" t="str">
        <f aca="false">IF(A110="NEWCOD",IF(ISBLANK(G110),"renseigner le champ 'Nouveau taxon'",G110),VLOOKUP(A110,'Ref Taxo'!A:B,2,FALSE()))</f>
        <v>Bidens frondosa</v>
      </c>
      <c r="C110" s="80" t="n">
        <f aca="false">IF(A110="NEWCOD",IF(ISBLANK(H110),"NoCod",H110),VLOOKUP(A110,'Ref Taxo'!A:D,4,FALSE()))</f>
        <v>1727</v>
      </c>
      <c r="D110" s="81"/>
      <c r="E110" s="82" t="n">
        <v>0.01</v>
      </c>
      <c r="F110" s="82" t="s">
        <v>5274</v>
      </c>
      <c r="G110" s="85"/>
      <c r="H110" s="86"/>
    </row>
    <row r="111" customFormat="false" ht="15" hidden="false" customHeight="false" outlineLevel="0" collapsed="false">
      <c r="A111" s="78" t="s">
        <v>2816</v>
      </c>
      <c r="B111" s="79" t="str">
        <f aca="false">IF(A111="NEWCOD",IF(ISBLANK(G111),"renseigner le champ 'Nouveau taxon'",G111),VLOOKUP(A111,'Ref Taxo'!A:B,2,FALSE()))</f>
        <v>Lysimachia vulgaris</v>
      </c>
      <c r="C111" s="80" t="n">
        <f aca="false">IF(A111="NEWCOD",IF(ISBLANK(H111),"NoCod",H111),VLOOKUP(A111,'Ref Taxo'!A:D,4,FALSE()))</f>
        <v>1887</v>
      </c>
      <c r="D111" s="81" t="n">
        <v>0.01</v>
      </c>
      <c r="E111" s="82"/>
      <c r="F111" s="82" t="s">
        <v>5274</v>
      </c>
      <c r="G111" s="85"/>
      <c r="H111" s="86"/>
    </row>
    <row r="112" customFormat="false" ht="15" hidden="false" customHeight="false" outlineLevel="0" collapsed="false">
      <c r="A112" s="78" t="s">
        <v>3391</v>
      </c>
      <c r="B112" s="79" t="str">
        <f aca="false">IF(A112="NEWCOD",IF(ISBLANK(G112),"renseigner le champ 'Nouveau taxon'",G112),VLOOKUP(A112,'Ref Taxo'!A:B,2,FALSE()))</f>
        <v>Persicaria maculosa</v>
      </c>
      <c r="C112" s="80" t="n">
        <f aca="false">IF(A112="NEWCOD",IF(ISBLANK(H112),"NoCod",H112),VLOOKUP(A112,'Ref Taxo'!A:D,4,FALSE()))</f>
        <v>30056</v>
      </c>
      <c r="D112" s="81" t="n">
        <v>0.03</v>
      </c>
      <c r="E112" s="82"/>
      <c r="F112" s="82" t="s">
        <v>5274</v>
      </c>
      <c r="G112" s="85"/>
      <c r="H112" s="86"/>
    </row>
    <row r="113" customFormat="false" ht="15" hidden="false" customHeight="false" outlineLevel="0" collapsed="false">
      <c r="A113" s="78" t="s">
        <v>4415</v>
      </c>
      <c r="B113" s="79" t="str">
        <f aca="false">IF(A113="NEWCOD",IF(ISBLANK(G113),"renseigner le champ 'Nouveau taxon'",G113),VLOOKUP(A113,'Ref Taxo'!A:B,2,FALSE()))</f>
        <v>Scrophularia auriculata</v>
      </c>
      <c r="C113" s="80" t="n">
        <f aca="false">IF(A113="NEWCOD",IF(ISBLANK(H113),"NoCod",H113),VLOOKUP(A113,'Ref Taxo'!A:D,4,FALSE()))</f>
        <v>1950</v>
      </c>
      <c r="D113" s="81" t="n">
        <v>0.01</v>
      </c>
      <c r="E113" s="82" t="n">
        <v>0.01</v>
      </c>
      <c r="F113" s="82" t="s">
        <v>5274</v>
      </c>
      <c r="G113" s="85"/>
      <c r="H113" s="86"/>
    </row>
    <row r="114" customFormat="false" ht="15" hidden="false" customHeight="false" outlineLevel="0" collapsed="false">
      <c r="A114" s="78" t="s">
        <v>3990</v>
      </c>
      <c r="B114" s="79" t="str">
        <f aca="false">IF(A114="NEWCOD",IF(ISBLANK(G114),"renseigner le champ 'Nouveau taxon'",G114),VLOOKUP(A114,'Ref Taxo'!A:B,2,FALSE()))</f>
        <v>Ranunculus repens</v>
      </c>
      <c r="C114" s="80" t="n">
        <f aca="false">IF(A114="NEWCOD",IF(ISBLANK(H114),"NoCod",H114),VLOOKUP(A114,'Ref Taxo'!A:D,4,FALSE()))</f>
        <v>1910</v>
      </c>
      <c r="D114" s="81" t="n">
        <v>0.01</v>
      </c>
      <c r="E114" s="82" t="n">
        <v>0.01</v>
      </c>
      <c r="F114" s="82" t="s">
        <v>5274</v>
      </c>
      <c r="G114" s="85"/>
      <c r="H114" s="86"/>
    </row>
    <row r="115" customFormat="false" ht="15" hidden="false" customHeight="false" outlineLevel="0" collapsed="false">
      <c r="A115" s="78" t="s">
        <v>3073</v>
      </c>
      <c r="B115" s="79" t="str">
        <f aca="false">IF(A115="NEWCOD",IF(ISBLANK(G115),"renseigner le champ 'Nouveau taxon'",G115),VLOOKUP(A115,'Ref Taxo'!A:B,2,FALSE()))</f>
        <v>Myriophyllum spicatum</v>
      </c>
      <c r="C115" s="80" t="n">
        <f aca="false">IF(A115="NEWCOD",IF(ISBLANK(H115),"NoCod",H115),VLOOKUP(A115,'Ref Taxo'!A:D,4,FALSE()))</f>
        <v>1778</v>
      </c>
      <c r="D115" s="81" t="n">
        <v>0.01</v>
      </c>
      <c r="E115" s="82" t="n">
        <v>0.01</v>
      </c>
      <c r="F115" s="82" t="s">
        <v>5274</v>
      </c>
      <c r="G115" s="85"/>
      <c r="H115" s="86"/>
    </row>
    <row r="116" customFormat="false" ht="15" hidden="false" customHeight="false" outlineLevel="0" collapsed="false">
      <c r="A116" s="78" t="s">
        <v>3935</v>
      </c>
      <c r="B116" s="79" t="str">
        <f aca="false">IF(A116="NEWCOD",IF(ISBLANK(G116),"renseigner le champ 'Nouveau taxon'",G116),VLOOKUP(A116,'Ref Taxo'!A:B,2,FALSE()))</f>
        <v>Ranunculus fluitans</v>
      </c>
      <c r="C116" s="80" t="n">
        <f aca="false">IF(A116="NEWCOD",IF(ISBLANK(H116),"NoCod",H116),VLOOKUP(A116,'Ref Taxo'!A:D,4,FALSE()))</f>
        <v>1903</v>
      </c>
      <c r="D116" s="81" t="n">
        <v>2</v>
      </c>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2020-09-04T10:03:21Z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