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<sst xmlns="http://schemas.openxmlformats.org/spreadsheetml/2006/main" count="6483" uniqueCount="5305">
  <si>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</si>
  <si>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</si>
  <si>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</si>
  <si>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</si>
  <si>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</si>
  <si>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</si>
  <si>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</si>
  <si>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</si>
  <si>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</si>
  <si>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</si>
  <si>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</si>
  <si>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</si>
  <si>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</si>
  <si>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</si>
  <si>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</si>
  <si>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</si>
  <si>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</si>
  <si>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</si>
  <si>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</si>
  <si>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</si>
  <si>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</si>
  <si>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</si>
  <si>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</si>
  <si>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</si>
  <si>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</si>
  <si>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</si>
  <si>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</si>
  <si>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</si>
  <si>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</si>
  <si>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</si>
  <si>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</si>
  <si>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</si>
  <si>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</si>
  <si>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</si>
  <si>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</si>
  <si>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</si>
  <si>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</si>
  <si>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</si>
  <si>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</si>
  <si>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</si>
  <si>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</si>
  <si>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</si>
  <si>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</si>
  <si>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</si>
  <si>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</si>
  <si>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</si>
  <si>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</si>
  <si>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</si>
  <si>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</si>
  <si>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</si>
  <si>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</si>
  <si>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</si>
  <si>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</si>
  <si>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</si>
  <si>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</si>
  <si>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</si>
  <si>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</si>
  <si>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</si>
  <si>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</si>
  <si>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</si>
  <si>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</si>
  <si>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</si>
  <si>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</si>
  <si>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</si>
  <si>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</si>
  <si>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</si>
  <si>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</si>
  <si>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</si>
  <si>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</si>
  <si>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</si>
  <si>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</si>
  <si>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</si>
  <si>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</si>
  <si>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</si>
  <si>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</si>
  <si>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</si>
  <si>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</si>
  <si>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</si>
  <si>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</si>
  <si>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</si>
  <si>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</si>
  <si>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</si>
  <si>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</si>
  <si>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</si>
  <si>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</si>
  <si>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</si>
  <si>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</si>
  <si>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</si>
  <si>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</si>
  <si>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</si>
  <si>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</si>
  <si>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</si>
  <si>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</si>
  <si>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</si>
  <si>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</si>
  <si>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</si>
  <si>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</si>
  <si>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</si>
  <si>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</si>
  <si>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</si>
  <si>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</si>
  <si>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</si>
  <si>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</si>
  <si>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</si>
  <si>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</si>
  <si>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</si>
  <si>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</si>
  <si>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</si>
  <si>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</si>
  <si>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</si>
  <si>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</si>
  <si>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</si>
  <si>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</si>
  <si>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</si>
  <si>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</si>
  <si>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</si>
  <si>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</si>
  <si>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</si>
  <si>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</si>
  <si>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</si>
  <si>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</si>
  <si>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</si>
  <si>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</si>
  <si>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</si>
  <si>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</si>
  <si>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</si>
  <si>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</si>
  <si>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</si>
  <si>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</si>
  <si>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</si>
  <si>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</si>
  <si>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</si>
  <si>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</si>
  <si>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</si>
  <si>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</si>
  <si>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</si>
  <si>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</si>
  <si>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</si>
  <si>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</si>
  <si>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</si>
  <si>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</si>
  <si>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</si>
  <si>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</si>
  <si>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</si>
  <si>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</si>
  <si>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</si>
  <si>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</si>
  <si>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</si>
  <si>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</si>
  <si>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</si>
  <si>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</si>
  <si>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</si>
  <si>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</si>
  <si>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</si>
  <si>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</si>
  <si>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</si>
  <si>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</si>
  <si>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</si>
  <si>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</si>
  <si>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</si>
  <si>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</si>
  <si>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</si>
  <si>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</si>
  <si>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</si>
  <si>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</si>
  <si>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</si>
  <si>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</si>
  <si>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</si>
  <si>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</si>
  <si>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</si>
  <si>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</si>
  <si>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</si>
  <si>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</si>
  <si>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</si>
  <si>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</si>
  <si>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</si>
  <si>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</si>
  <si>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</si>
  <si>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</si>
  <si>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</si>
  <si>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</si>
  <si>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</si>
  <si>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</si>
  <si>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</si>
  <si>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</si>
  <si>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</si>
  <si>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</si>
  <si>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</si>
  <si>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</si>
  <si>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</si>
  <si>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</si>
  <si>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</si>
  <si>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</si>
  <si>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</si>
  <si>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</si>
  <si>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</si>
  <si>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</si>
  <si>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</si>
  <si>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</si>
  <si>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</si>
  <si>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</si>
  <si>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</si>
  <si>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</si>
  <si>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</si>
  <si>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</si>
  <si>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</si>
  <si>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</si>
  <si>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</si>
  <si>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</si>
  <si>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</si>
  <si>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</si>
  <si>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</si>
  <si>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</si>
  <si>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</si>
  <si>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</si>
  <si>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</si>
  <si>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</si>
  <si>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</si>
  <si>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</si>
  <si>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</si>
  <si>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</si>
  <si>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</si>
  <si>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</si>
  <si>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</si>
  <si>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</si>
  <si>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</si>
  <si>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</si>
  <si>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</si>
  <si>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</si>
  <si>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</si>
  <si>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</si>
  <si>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</si>
  <si>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</si>
  <si>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</si>
  <si>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</si>
  <si>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</si>
  <si>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</si>
  <si>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</si>
  <si>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</si>
  <si>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</si>
  <si>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</si>
  <si>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</si>
  <si>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</si>
  <si>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</si>
  <si>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</si>
  <si>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</si>
  <si>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</si>
  <si>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</si>
  <si>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</si>
  <si>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</si>
  <si>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</si>
  <si>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</si>
  <si>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</si>
  <si>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</si>
  <si>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</si>
  <si>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</si>
  <si>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</si>
  <si>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</si>
  <si>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</si>
  <si>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</si>
  <si>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</si>
  <si>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</si>
  <si>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</si>
  <si>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</si>
  <si>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</si>
  <si>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</si>
  <si>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</si>
  <si>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</si>
  <si>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</si>
  <si>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</si>
  <si>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</si>
  <si>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</si>
  <si>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</si>
  <si>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</si>
  <si>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</si>
  <si>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</si>
  <si>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</si>
  <si>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</si>
  <si>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</si>
  <si>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</si>
  <si>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</si>
  <si>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</si>
  <si>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</si>
  <si>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</si>
  <si>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</si>
  <si>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</si>
  <si>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</si>
  <si>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</si>
  <si>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</si>
  <si>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</si>
  <si>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</si>
  <si>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</si>
  <si>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</si>
  <si>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</si>
  <si>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</si>
  <si>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</si>
  <si>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</si>
  <si>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</si>
  <si>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</si>
  <si>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</si>
  <si>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</si>
  <si>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</si>
  <si>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</si>
  <si>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</si>
  <si>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</si>
  <si>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</si>
  <si>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</si>
  <si>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</si>
  <si>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</si>
  <si>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</si>
  <si>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</si>
  <si>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</si>
  <si>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</si>
  <si>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</si>
  <si>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</si>
  <si>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</si>
  <si>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</si>
  <si>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</si>
  <si>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</si>
  <si>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</si>
  <si>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</si>
  <si>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</si>
  <si>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</si>
  <si>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</si>
  <si>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</si>
  <si>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</si>
  <si>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</si>
  <si>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</si>
  <si>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</si>
  <si>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</si>
  <si>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</si>
  <si>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</si>
  <si>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</si>
  <si>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</si>
  <si>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</si>
  <si>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</si>
  <si>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</si>
  <si>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</si>
  <si>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</si>
  <si>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</si>
  <si>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</si>
  <si>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</si>
  <si>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</si>
  <si>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</si>
  <si>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</si>
  <si>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</si>
  <si>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</si>
  <si>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</si>
  <si>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</si>
  <si>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</si>
  <si>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</si>
  <si>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</si>
  <si>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</si>
  <si>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</si>
  <si>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</si>
  <si>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</si>
  <si>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</si>
  <si>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</si>
  <si>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</si>
  <si>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</si>
  <si>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</si>
  <si>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</si>
  <si>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</si>
  <si>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</si>
  <si>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</si>
  <si>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</si>
  <si>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</si>
  <si>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</si>
  <si>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</si>
  <si>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</si>
  <si>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</si>
  <si>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</si>
  <si>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</si>
  <si>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</si>
  <si>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</si>
  <si>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</si>
  <si>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</si>
  <si>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</si>
  <si>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</si>
  <si>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</si>
  <si>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</si>
  <si>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</si>
  <si>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</si>
  <si>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</si>
  <si>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</si>
  <si>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</si>
  <si>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</si>
  <si>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</si>
  <si>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</si>
  <si>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</si>
  <si>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</si>
  <si>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</si>
  <si>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</si>
  <si>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</si>
  <si>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</si>
  <si>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</si>
  <si>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</si>
  <si>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</si>
  <si>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</si>
  <si>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</si>
  <si>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</si>
  <si>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</si>
  <si>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</si>
  <si>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</si>
  <si>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</si>
  <si>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</si>
  <si>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</si>
  <si>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</si>
  <si>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</si>
  <si>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</si>
  <si>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</si>
  <si>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</si>
  <si>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</si>
  <si>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</si>
  <si>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</si>
  <si>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</si>
  <si>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</si>
  <si>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</si>
  <si>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</si>
  <si>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</si>
  <si>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</si>
  <si>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</si>
  <si>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</si>
  <si>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</si>
  <si>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</si>
  <si>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</si>
  <si>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</si>
  <si>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</si>
  <si>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</si>
  <si>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</si>
  <si>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</si>
  <si>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</si>
  <si>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</si>
  <si>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</si>
  <si>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</si>
  <si>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</si>
  <si>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</si>
  <si>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</si>
  <si>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</si>
  <si>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</si>
  <si>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</si>
  <si>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</si>
  <si>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</si>
  <si>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</si>
  <si>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</si>
  <si>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</si>
  <si>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</si>
  <si>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</si>
  <si>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</si>
  <si>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</si>
  <si>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</si>
  <si>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</si>
  <si>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</si>
  <si>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</si>
  <si>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</si>
  <si>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</si>
  <si>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</si>
  <si>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</si>
  <si>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</si>
  <si>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</si>
  <si>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</si>
  <si>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</si>
  <si>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</si>
  <si>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</si>
  <si>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</si>
  <si>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</si>
  <si>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</si>
  <si>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</si>
  <si>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</si>
  <si>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</si>
  <si>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</si>
  <si>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</si>
  <si>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</si>
  <si>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</si>
  <si>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</si>
  <si>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</si>
  <si>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</si>
  <si>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</si>
  <si>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</si>
  <si>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</si>
  <si>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</si>
  <si>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</si>
  <si>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</si>
  <si>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</si>
  <si>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</si>
  <si>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</si>
  <si>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</si>
  <si>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</si>
  <si>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</si>
  <si>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</si>
  <si>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</si>
  <si>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</si>
  <si>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</si>
  <si>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</si>
  <si>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</si>
  <si>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</si>
  <si>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</si>
  <si>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</si>
  <si>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</si>
  <si>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</si>
  <si>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</si>
  <si>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</si>
  <si>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</si>
  <si>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</si>
  <si>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</si>
  <si>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</si>
  <si>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</si>
  <si>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</si>
  <si>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</si>
  <si>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</si>
  <si>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</si>
  <si>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</si>
  <si>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</si>
  <si>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</si>
  <si>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</si>
  <si>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</si>
  <si>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</si>
  <si>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</si>
  <si>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</si>
  <si>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</si>
  <si>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</si>
  <si>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</si>
  <si>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</si>
  <si>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</si>
  <si>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</si>
  <si>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</si>
  <si>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</si>
  <si>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</si>
  <si>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</si>
  <si>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</si>
  <si>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</si>
  <si>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</si>
  <si>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</si>
  <si>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</si>
  <si>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</si>
  <si>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</si>
  <si>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</si>
  <si>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</si>
  <si>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</si>
  <si>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</si>
  <si>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</si>
  <si>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</si>
  <si>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</si>
  <si>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</si>
  <si>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</si>
  <si>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</si>
  <si>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</si>
  <si>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</si>
  <si>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</si>
  <si>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</si>
  <si>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</si>
  <si>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</si>
  <si>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</si>
  <si>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</si>
  <si>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</si>
  <si>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</si>
  <si>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</si>
  <si>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</si>
  <si>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</si>
  <si>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</si>
  <si>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</si>
  <si>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</si>
  <si>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</si>
  <si>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</si>
  <si>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</si>
  <si>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</si>
  <si>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</si>
  <si>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</si>
  <si>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</si>
  <si>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</si>
  <si>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</si>
  <si>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</si>
  <si>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</si>
  <si>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</si>
  <si>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</si>
  <si>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</si>
  <si>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</si>
  <si>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</si>
  <si>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</si>
  <si>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</si>
  <si>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</si>
  <si>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</si>
  <si>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</si>
  <si>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</si>
  <si>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</si>
  <si>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</si>
  <si>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</si>
  <si>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</si>
  <si>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</si>
  <si>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</si>
  <si>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</si>
  <si>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</si>
  <si>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</si>
  <si>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</si>
  <si>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</si>
  <si>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</si>
  <si>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</si>
  <si>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</si>
  <si>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</si>
  <si>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</si>
  <si>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</si>
  <si>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</si>
  <si>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</si>
  <si>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</si>
  <si>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</si>
  <si>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</si>
  <si>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</si>
  <si>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</si>
  <si>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</si>
  <si>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</si>
  <si>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</si>
  <si>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</si>
  <si>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</si>
  <si>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</si>
  <si>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</si>
  <si>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</si>
  <si>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</si>
  <si>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</si>
  <si>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</si>
  <si>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</si>
  <si>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</si>
  <si>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</si>
  <si>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</si>
  <si>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</si>
  <si>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</si>
  <si>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</si>
  <si>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</si>
  <si>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</si>
  <si>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</si>
  <si>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</si>
  <si>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</si>
  <si>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</si>
  <si>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</si>
  <si>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</si>
  <si>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</si>
  <si>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</si>
  <si>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</si>
  <si>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</si>
  <si>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</si>
  <si>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</si>
  <si>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</si>
  <si>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</si>
  <si>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</si>
  <si>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</si>
  <si>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</si>
  <si>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</si>
  <si>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</si>
  <si>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</si>
  <si>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</si>
  <si>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</si>
  <si>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</si>
  <si>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</si>
  <si>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</si>
  <si>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</si>
  <si>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</si>
  <si>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</si>
  <si>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</si>
  <si>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</si>
  <si>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</si>
  <si>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</si>
  <si>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</si>
  <si>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</si>
  <si>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</si>
  <si>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</si>
  <si>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</si>
  <si>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</si>
  <si>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</si>
  <si>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</si>
  <si>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</si>
  <si>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</si>
  <si>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</si>
  <si>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</si>
  <si>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</si>
  <si>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</si>
  <si>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</si>
  <si>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</si>
  <si>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</si>
  <si>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</si>
  <si>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</si>
  <si>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</si>
  <si>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</si>
  <si>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</si>
  <si>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</si>
  <si>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</si>
  <si>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</si>
  <si>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</si>
  <si>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</si>
  <si>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</si>
  <si>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</si>
  <si>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</si>
  <si>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</si>
  <si>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</si>
  <si>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</si>
  <si>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</si>
  <si>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</si>
  <si>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</si>
  <si>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</si>
  <si>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</si>
  <si>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</si>
  <si>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</si>
  <si>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</si>
  <si>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</si>
  <si>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</si>
  <si>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</si>
  <si>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</si>
  <si>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</si>
  <si>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</si>
  <si>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</si>
  <si>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</si>
  <si>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</si>
  <si>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</si>
  <si>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</si>
  <si>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</si>
  <si>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</si>
  <si>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</si>
  <si>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</si>
  <si>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</si>
  <si>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</si>
  <si>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</si>
  <si>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</si>
  <si>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</si>
  <si>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</si>
  <si>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</si>
  <si>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</si>
  <si>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</si>
  <si>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</si>
  <si>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</si>
  <si>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</si>
  <si>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</si>
  <si>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</si>
  <si>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</si>
  <si>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</si>
  <si>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</si>
  <si>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</si>
  <si>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</si>
  <si>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</si>
  <si>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</si>
  <si>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</si>
  <si>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</si>
  <si>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</si>
  <si>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</si>
  <si>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</si>
  <si>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</si>
  <si>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</si>
  <si>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</si>
  <si>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</si>
  <si>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</si>
  <si>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</si>
  <si>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</si>
  <si>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</si>
  <si>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</si>
  <si>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</si>
  <si>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</si>
  <si>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</si>
  <si>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</si>
  <si>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</si>
  <si>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</si>
  <si>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</si>
  <si>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</si>
  <si>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</si>
  <si>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</si>
  <si>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</si>
  <si>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</si>
  <si>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</si>
  <si>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</si>
  <si>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</si>
  <si>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</si>
  <si>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</si>
  <si>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</si>
  <si>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</si>
  <si>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</si>
  <si>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</si>
  <si>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</si>
  <si>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</si>
  <si>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</si>
  <si>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</si>
  <si>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</si>
  <si>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</si>
  <si>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</si>
  <si>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</si>
  <si>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</si>
  <si>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</si>
  <si>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</si>
  <si>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</si>
  <si>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</si>
  <si>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</si>
  <si>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</si>
  <si>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</si>
  <si>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</si>
  <si>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</si>
  <si>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</si>
  <si>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</si>
  <si>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</si>
  <si>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</si>
  <si>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</si>
  <si>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</si>
  <si>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</si>
  <si>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</si>
  <si>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</si>
  <si>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</si>
  <si>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</si>
  <si>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</si>
  <si>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</si>
  <si>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</si>
  <si>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</si>
  <si>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</si>
  <si>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</si>
  <si>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</si>
  <si>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</si>
  <si>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</si>
  <si>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</si>
  <si>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</si>
  <si>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</si>
  <si>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</si>
  <si>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</si>
  <si>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</si>
  <si>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</si>
  <si>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</si>
  <si>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</si>
  <si>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</si>
  <si>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</si>
  <si>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</si>
  <si>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</si>
  <si>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</si>
  <si>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</si>
  <si>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</si>
  <si>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</si>
  <si>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</si>
  <si>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</si>
  <si>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</si>
  <si>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</si>
  <si>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</si>
  <si>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</si>
  <si>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</si>
  <si>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</si>
  <si>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</si>
  <si>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</si>
  <si>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</si>
  <si>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</si>
  <si>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</si>
  <si>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</si>
  <si>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</si>
  <si>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</si>
  <si>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</si>
  <si>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</si>
  <si>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</si>
  <si>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</si>
  <si>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</si>
  <si>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</si>
  <si>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</si>
  <si>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</si>
  <si>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</si>
  <si>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</si>
  <si>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</si>
  <si>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</si>
  <si>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</si>
  <si>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</si>
  <si>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</si>
  <si>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</si>
  <si>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</si>
  <si>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</si>
  <si>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</si>
  <si>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</si>
  <si>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</si>
  <si>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</si>
  <si>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</si>
  <si>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</si>
  <si>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</si>
  <si>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</si>
  <si>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</si>
  <si>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</si>
  <si>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</si>
  <si>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</si>
  <si>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</si>
  <si>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</si>
  <si>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</si>
  <si>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</si>
  <si>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</si>
  <si>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</si>
  <si>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</si>
  <si>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</si>
  <si>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</si>
  <si>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</si>
  <si>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</si>
  <si>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</si>
  <si>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</si>
  <si>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</si>
  <si>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</si>
  <si>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</si>
  <si>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</si>
  <si>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</si>
  <si>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</si>
  <si>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</si>
  <si>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</si>
  <si>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</si>
  <si>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</si>
  <si>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</si>
  <si>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</si>
  <si>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</si>
  <si>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</si>
  <si>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</si>
  <si>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</si>
  <si>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</si>
  <si>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</si>
  <si>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</si>
  <si>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</si>
  <si>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</si>
  <si>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</si>
  <si>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</si>
  <si>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</si>
  <si>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</si>
  <si>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</si>
  <si>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</si>
  <si>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</si>
  <si>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</si>
  <si>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</si>
  <si>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</si>
  <si>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</si>
  <si>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</si>
  <si>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</si>
  <si>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</si>
  <si>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</si>
  <si>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</si>
  <si>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</si>
  <si>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</si>
  <si>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</si>
  <si>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</si>
  <si>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</si>
  <si>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</si>
  <si>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</si>
  <si>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</si>
  <si>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</si>
  <si>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</si>
  <si>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</si>
  <si>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</si>
  <si>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</si>
  <si>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</si>
  <si>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</si>
  <si>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</si>
  <si>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</si>
  <si>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</si>
  <si>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</si>
  <si>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</si>
  <si>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</si>
  <si>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</si>
  <si>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</si>
  <si>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</si>
  <si>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</si>
  <si>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</si>
  <si>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</si>
  <si>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</si>
  <si>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</si>
  <si>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</si>
  <si>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</si>
  <si>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</si>
  <si>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</si>
  <si>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</si>
  <si>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</si>
  <si>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</si>
  <si>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</si>
  <si>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</si>
  <si>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</si>
  <si>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</si>
  <si>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</si>
  <si>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</si>
  <si>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</si>
  <si>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</si>
  <si>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</si>
  <si>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</si>
  <si>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</si>
  <si>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</si>
  <si>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</si>
  <si>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</si>
  <si>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</si>
  <si>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</si>
  <si>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</si>
  <si>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</si>
  <si>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</si>
  <si>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</si>
  <si>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</si>
  <si>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</si>
  <si>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</si>
  <si>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</si>
  <si>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</si>
  <si>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</si>
  <si>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</si>
  <si>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</si>
  <si>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</si>
  <si>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</si>
  <si>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</si>
  <si>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</si>
  <si>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</si>
  <si>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</si>
  <si>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</si>
  <si>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</si>
  <si>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</si>
  <si>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</si>
  <si>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</si>
  <si>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</si>
  <si>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</si>
  <si>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</si>
  <si>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</si>
  <si>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</si>
  <si>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</si>
  <si>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</si>
  <si>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</si>
  <si>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</si>
  <si>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</si>
  <si>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</si>
  <si>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</si>
  <si>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</si>
  <si>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</si>
  <si>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</si>
  <si>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</si>
  <si>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</si>
  <si>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</si>
  <si>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</si>
  <si>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</si>
  <si>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</si>
  <si>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</si>
  <si>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</si>
  <si>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</si>
  <si>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</si>
  <si>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</si>
  <si>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</si>
  <si>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</si>
  <si>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</si>
  <si>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</si>
  <si>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</si>
  <si>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</si>
  <si>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</si>
  <si>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</si>
  <si>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</si>
  <si>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</si>
  <si>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</si>
  <si>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</si>
  <si>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</si>
  <si>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</si>
  <si>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</si>
  <si>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</si>
  <si>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</si>
  <si>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</si>
  <si>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</si>
  <si>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</si>
  <si>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</si>
  <si>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</si>
  <si>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</si>
  <si>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</si>
  <si>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</si>
  <si>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</si>
  <si>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</si>
  <si>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</si>
  <si>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</si>
  <si>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</si>
  <si>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</si>
  <si>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</si>
  <si>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</si>
  <si>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</si>
  <si>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</si>
  <si>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</si>
  <si>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</si>
  <si>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</si>
  <si>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</si>
  <si>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</si>
  <si>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</si>
  <si>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</si>
  <si>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</si>
  <si>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</si>
  <si>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</si>
  <si>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</si>
  <si>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</si>
  <si>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</si>
  <si>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</si>
  <si>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</si>
  <si>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</si>
  <si>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</si>
  <si>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</si>
  <si>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</si>
  <si>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</si>
  <si>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</si>
  <si>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</si>
  <si>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</si>
  <si>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</si>
  <si>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</si>
  <si>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</si>
  <si>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</si>
  <si>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</si>
  <si>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</si>
  <si>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</si>
  <si>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</si>
  <si>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</si>
  <si>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</si>
  <si>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</si>
  <si>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</si>
  <si>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</si>
  <si>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</si>
  <si>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</si>
  <si>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</si>
  <si>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</si>
  <si>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</si>
  <si>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</si>
  <si>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</si>
  <si>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</si>
  <si>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</si>
  <si>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</si>
  <si>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</si>
  <si>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</si>
  <si>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</si>
  <si>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</si>
  <si>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</si>
  <si>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</si>
  <si>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</si>
  <si>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</si>
  <si>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</si>
  <si>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</si>
  <si>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</si>
  <si>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</si>
  <si>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</si>
  <si>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</si>
  <si>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</si>
  <si>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</si>
  <si>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</si>
  <si>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</si>
  <si>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</si>
  <si>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</si>
  <si>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</si>
  <si>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</si>
  <si>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</si>
  <si>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</si>
  <si>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</si>
  <si>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</si>
  <si>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</si>
  <si>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</si>
  <si>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</si>
  <si>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</si>
  <si>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</si>
  <si>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</si>
  <si>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</si>
  <si>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</si>
  <si>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</si>
  <si>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</si>
  <si>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</si>
  <si>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</si>
  <si>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</si>
  <si>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</si>
  <si>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</si>
  <si>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</si>
  <si>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</si>
  <si>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</si>
  <si>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</si>
  <si>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</si>
  <si>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</si>
  <si>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</si>
  <si>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</si>
  <si>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</si>
  <si>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</si>
  <si>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</si>
  <si>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</si>
  <si>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</si>
  <si>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</si>
  <si>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</si>
  <si>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</si>
  <si>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</si>
  <si>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</si>
  <si>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</si>
  <si>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</si>
  <si>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</si>
  <si>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</si>
  <si>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</si>
  <si>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</si>
  <si>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</si>
  <si>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</si>
  <si>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</si>
  <si>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</si>
  <si>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</si>
  <si>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</si>
  <si>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</si>
  <si>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</si>
  <si>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</si>
  <si>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</si>
  <si>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</si>
  <si>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</si>
  <si>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</si>
  <si>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</si>
  <si>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</si>
  <si>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</si>
  <si>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</si>
  <si>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</si>
  <si>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</si>
  <si>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</si>
  <si>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</si>
  <si>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</si>
  <si>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</si>
  <si>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</si>
  <si>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</si>
  <si>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</si>
  <si>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</si>
  <si>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</si>
  <si>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</si>
  <si>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</si>
  <si>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</si>
  <si>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</si>
  <si>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</si>
  <si>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</si>
  <si>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</si>
  <si>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</si>
  <si>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</si>
  <si>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</si>
  <si>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</si>
  <si>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</si>
  <si>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</si>
  <si>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</si>
  <si>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</si>
  <si>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</si>
  <si>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</si>
  <si>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</si>
  <si>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</si>
  <si>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</si>
  <si>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</si>
  <si>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</si>
  <si>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</si>
  <si>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</si>
  <si>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</si>
  <si>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</si>
  <si>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</si>
  <si>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</si>
  <si>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</si>
  <si>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</si>
  <si>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</si>
  <si>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</si>
  <si>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</si>
  <si>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</si>
  <si>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</si>
  <si>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</si>
  <si>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</si>
  <si>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</si>
  <si>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</si>
  <si>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</si>
  <si>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</si>
  <si>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</si>
  <si>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</si>
  <si>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</si>
  <si>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</si>
  <si>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</si>
  <si>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</si>
  <si>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</si>
  <si>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</si>
  <si>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</si>
  <si>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</si>
  <si>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</si>
  <si>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</si>
  <si>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</si>
  <si>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</si>
  <si>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</si>
  <si>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</si>
  <si>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</si>
  <si>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</si>
  <si>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</si>
  <si>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</si>
  <si>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</si>
  <si>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</si>
  <si>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</si>
  <si>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</si>
  <si>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</si>
  <si>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</si>
  <si>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</si>
  <si>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</si>
  <si>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</si>
  <si>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</si>
  <si>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</si>
  <si>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</si>
  <si>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</si>
  <si>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</si>
  <si>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</si>
  <si>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</si>
  <si>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</si>
  <si>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</si>
  <si>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</si>
  <si>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</si>
  <si>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</si>
  <si>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</si>
  <si>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</si>
  <si>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</si>
  <si>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</si>
  <si>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</si>
  <si>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</si>
  <si>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</si>
  <si>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</si>
  <si>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</si>
  <si>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</si>
  <si>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</si>
  <si>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</si>
  <si>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</si>
  <si>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</si>
  <si>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</si>
  <si>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</si>
  <si>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</si>
  <si>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</si>
  <si>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</si>
  <si>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</si>
  <si>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</si>
  <si>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</si>
  <si>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</si>
  <si>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</si>
  <si>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</si>
  <si>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</si>
  <si>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</si>
  <si>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</si>
  <si>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</si>
  <si>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</si>
  <si>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</si>
  <si>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</si>
  <si>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</si>
  <si>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</si>
  <si>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</si>
  <si>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</si>
  <si>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</si>
  <si>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</si>
  <si>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</si>
  <si>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</si>
  <si>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</si>
  <si>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</si>
  <si>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</si>
  <si>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</si>
  <si>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</si>
  <si>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</si>
  <si>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</si>
  <si>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</si>
  <si>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</si>
  <si>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</si>
  <si>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</si>
  <si>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</si>
  <si>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</si>
  <si>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</si>
  <si>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</si>
  <si>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</si>
  <si>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</si>
  <si>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</si>
  <si>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</si>
  <si>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</si>
  <si>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</si>
  <si>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</si>
  <si>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</si>
  <si>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</si>
  <si>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</si>
  <si>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</si>
  <si>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</si>
  <si>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</si>
  <si>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</si>
  <si>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</si>
  <si>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</si>
  <si>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</si>
  <si>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</si>
  <si>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</si>
  <si>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</si>
  <si>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</si>
  <si>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</si>
  <si>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</si>
  <si>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</si>
  <si>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</si>
  <si>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</si>
  <si>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</si>
  <si>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</si>
  <si>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</si>
  <si>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</si>
  <si>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</si>
  <si>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</si>
  <si>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</si>
  <si>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</si>
  <si>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</si>
  <si>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</si>
  <si>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</si>
  <si>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</si>
  <si>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</si>
  <si>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</si>
  <si>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</si>
  <si>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</si>
  <si>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</si>
  <si>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</si>
  <si>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</si>
  <si>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</si>
  <si>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</si>
  <si>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</si>
  <si>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</si>
  <si>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</si>
  <si>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</si>
  <si>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</si>
  <si>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</si>
  <si>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</si>
  <si>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</si>
  <si>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</si>
  <si>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</si>
  <si>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</si>
  <si>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</si>
  <si>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</si>
  <si>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</si>
  <si>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</si>
  <si>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</si>
  <si>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</si>
  <si>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</si>
  <si>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</si>
  <si>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</si>
  <si>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</si>
  <si>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</si>
  <si>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</si>
  <si>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</si>
  <si>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</si>
  <si>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</si>
  <si>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</si>
  <si>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</si>
  <si>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</si>
  <si>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</si>
  <si>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</si>
  <si>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</si>
  <si>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</si>
  <si>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</si>
  <si>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</si>
  <si>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</si>
  <si>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</si>
  <si>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</si>
  <si>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</si>
  <si>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</si>
  <si>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</si>
  <si>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</si>
  <si>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</si>
  <si>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</si>
  <si>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</si>
  <si>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</si>
  <si>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</si>
  <si>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</si>
  <si>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</si>
  <si>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</si>
  <si>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</si>
  <si>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</si>
  <si>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</si>
  <si>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</si>
  <si>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</si>
  <si>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</si>
  <si>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</si>
  <si>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</si>
  <si>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</si>
  <si>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</si>
  <si>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</si>
  <si>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</si>
  <si>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</si>
  <si>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</si>
  <si>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</si>
  <si>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</si>
  <si>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</si>
  <si>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</si>
  <si>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</si>
  <si>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</si>
  <si>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</si>
  <si>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</si>
  <si>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</si>
  <si>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</si>
  <si>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</si>
  <si>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</si>
  <si>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</si>
  <si>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</si>
  <si>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</si>
  <si>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</si>
  <si>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</si>
  <si>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</si>
  <si>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</si>
  <si>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</si>
  <si>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</si>
  <si>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</si>
  <si>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</si>
  <si>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</si>
  <si>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</si>
  <si>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</si>
  <si>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</si>
  <si>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</si>
  <si>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</si>
  <si>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</si>
  <si>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</si>
  <si>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</si>
  <si>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</si>
  <si>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</si>
  <si>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</si>
  <si>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</si>
  <si>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</si>
  <si>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</si>
  <si>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</si>
  <si>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</si>
  <si>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</si>
  <si>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</si>
  <si>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</si>
  <si>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</si>
  <si>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</si>
  <si>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</si>
  <si>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</si>
  <si>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</si>
  <si>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</si>
  <si>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</si>
  <si>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</si>
  <si>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</si>
  <si>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</si>
  <si>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</si>
  <si>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</si>
  <si>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</si>
  <si>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</si>
  <si>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</si>
  <si>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</si>
  <si>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</si>
  <si>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</si>
  <si>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</si>
  <si>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</si>
  <si>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</si>
  <si>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</si>
  <si>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</si>
  <si>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</si>
  <si>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</si>
  <si>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</si>
  <si>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</si>
  <si>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</si>
  <si>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</si>
  <si>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</si>
  <si>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</si>
  <si>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</si>
  <si>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</si>
  <si>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</si>
  <si>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</si>
  <si>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</si>
  <si>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</si>
  <si>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</si>
  <si>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</si>
  <si>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</si>
  <si>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</si>
  <si>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</si>
  <si>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</si>
  <si>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</si>
  <si>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</si>
  <si>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</si>
  <si>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</si>
  <si>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</si>
  <si>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</si>
  <si>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</si>
  <si>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</si>
  <si>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</si>
  <si>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</si>
  <si>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</si>
  <si>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</si>
  <si>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</si>
  <si>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</si>
  <si>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</si>
  <si>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</si>
  <si>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</si>
  <si>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</si>
  <si>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</si>
  <si>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</si>
  <si>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</si>
  <si>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</si>
  <si>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</si>
  <si>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</si>
  <si>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</si>
  <si>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</si>
  <si>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</si>
  <si>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</si>
  <si>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</si>
  <si>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</si>
  <si>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</si>
  <si>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</si>
  <si>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</si>
  <si>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</si>
  <si>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</si>
  <si>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</si>
  <si>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</si>
  <si>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</si>
  <si>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</si>
  <si>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</si>
  <si>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</si>
  <si>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</si>
  <si>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</si>
  <si>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</si>
  <si>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</si>
  <si>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</si>
  <si>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</si>
  <si>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</si>
  <si>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</si>
  <si>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</si>
  <si>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</si>
  <si>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</si>
  <si>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</si>
  <si>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</si>
  <si>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</si>
  <si>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</si>
  <si>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</si>
  <si>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</si>
  <si>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</si>
  <si>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</si>
  <si>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</si>
  <si>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</si>
  <si>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</si>
  <si>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</si>
  <si>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</si>
  <si>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</si>
  <si>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</si>
  <si>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</si>
  <si>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</si>
  <si>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</si>
  <si>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</si>
  <si>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</si>
  <si>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</si>
  <si>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</si>
  <si>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</si>
  <si>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</si>
  <si>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</si>
  <si>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</si>
  <si>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</si>
  <si>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</si>
  <si>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</si>
  <si>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</si>
  <si>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</si>
  <si>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</si>
  <si>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</si>
  <si>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</si>
  <si>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</si>
  <si>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</si>
  <si>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</si>
  <si>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</si>
  <si>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</si>
  <si>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</si>
  <si>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</si>
  <si>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</si>
  <si>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</si>
  <si>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</si>
  <si>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</si>
  <si>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</si>
  <si>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</si>
  <si>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</si>
  <si>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</si>
  <si>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</si>
  <si>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</si>
  <si>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</si>
  <si>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</si>
  <si>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</si>
  <si>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</si>
  <si>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</si>
  <si>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</si>
  <si>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</si>
  <si>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</si>
  <si>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</si>
  <si>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</si>
  <si>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</si>
  <si>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</si>
  <si>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</si>
  <si>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</si>
  <si>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</si>
  <si>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</si>
  <si>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</si>
  <si>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</si>
  <si>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</si>
  <si>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</si>
  <si>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</si>
  <si>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</si>
  <si>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</si>
  <si>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</si>
  <si>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</si>
  <si>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</si>
  <si>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</si>
  <si>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</si>
  <si>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</si>
  <si>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</si>
  <si>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</si>
  <si>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</si>
  <si>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</si>
  <si>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</si>
  <si>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</si>
  <si>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</si>
  <si>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</si>
  <si>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</si>
  <si>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</si>
  <si>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</si>
  <si>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</si>
  <si>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</si>
  <si>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</si>
  <si>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</si>
  <si>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</si>
  <si>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</si>
  <si>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</si>
  <si>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</si>
  <si>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</si>
  <si>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</si>
  <si>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</si>
  <si>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</si>
  <si>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</si>
  <si>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</si>
  <si>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</si>
  <si>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</si>
  <si>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</si>
  <si>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</si>
  <si>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</si>
  <si>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</si>
  <si>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</si>
  <si>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</si>
  <si>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</si>
  <si>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</si>
  <si>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</si>
  <si>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</si>
  <si>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</si>
  <si>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</si>
  <si>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</si>
  <si>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</si>
  <si>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</si>
  <si>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</si>
  <si>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</si>
  <si>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</si>
  <si>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</si>
  <si>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</si>
  <si>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</si>
  <si>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</si>
  <si>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</si>
  <si>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</si>
  <si>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</si>
  <si>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</si>
  <si>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</si>
  <si>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</si>
  <si>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</si>
  <si>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</si>
  <si>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</si>
  <si>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</si>
  <si>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</si>
  <si>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</si>
  <si>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</si>
  <si>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</si>
  <si>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</si>
  <si>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</si>
  <si>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</si>
  <si>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</si>
  <si>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</si>
  <si>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</si>
  <si>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</si>
  <si>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</si>
  <si>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</si>
  <si>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</si>
  <si>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</si>
  <si>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</si>
  <si>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</si>
  <si>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</si>
  <si>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</si>
  <si>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</si>
  <si>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</si>
  <si>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</si>
  <si>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</si>
  <si>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</si>
  <si>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</si>
  <si>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</si>
  <si>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</si>
  <si>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</si>
  <si>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</si>
  <si>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</si>
  <si>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</si>
  <si>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</si>
  <si>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</si>
  <si>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</si>
  <si>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</si>
  <si>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</si>
  <si>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</si>
  <si>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</si>
  <si>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</si>
  <si>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</si>
  <si>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</si>
  <si>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</si>
  <si>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</si>
  <si>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</si>
  <si>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</si>
  <si>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</si>
  <si>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</si>
  <si>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</si>
  <si>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</si>
  <si>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</si>
  <si>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</si>
  <si>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</si>
  <si>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</si>
  <si>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</si>
  <si>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</si>
  <si>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</si>
  <si>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</si>
  <si>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</si>
  <si>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</si>
  <si>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</si>
  <si>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</si>
  <si>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</si>
  <si>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</si>
  <si>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</si>
  <si>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</si>
  <si>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</si>
  <si>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</si>
  <si>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</si>
  <si>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</si>
  <si>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</si>
  <si>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</si>
  <si>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</si>
  <si>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</si>
  <si>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</si>
  <si>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</si>
  <si>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</si>
  <si>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</si>
  <si>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</si>
  <si>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</si>
  <si>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</si>
  <si>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</si>
  <si>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</si>
  <si>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</si>
  <si>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</si>
  <si>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</si>
  <si>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</si>
  <si>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</si>
  <si>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</si>
  <si>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</si>
  <si>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</si>
  <si>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</si>
  <si>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</si>
  <si>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</si>
  <si>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</si>
  <si>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</si>
  <si>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</si>
  <si>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</si>
  <si>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</si>
  <si>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</si>
  <si>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</si>
  <si>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</si>
  <si>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</si>
  <si>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</si>
  <si>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</si>
  <si>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</si>
  <si>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</si>
  <si>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</si>
  <si>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</si>
  <si>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</si>
  <si>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</si>
  <si>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</si>
  <si>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</si>
  <si>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</si>
  <si>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</si>
  <si>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</si>
  <si>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</si>
  <si>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</si>
  <si>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</si>
  <si>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</si>
  <si>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</si>
  <si>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</si>
  <si>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</si>
  <si>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</si>
  <si>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</si>
  <si>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</si>
  <si>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</si>
  <si>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</si>
  <si>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</si>
  <si>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</si>
  <si>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</si>
  <si>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</si>
  <si>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</si>
  <si>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</si>
  <si>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</si>
  <si>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</si>
  <si>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</si>
  <si>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</si>
  <si>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</si>
  <si>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</si>
  <si>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</si>
  <si>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</si>
  <si>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</si>
  <si>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</si>
  <si>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</si>
  <si>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</si>
  <si>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</si>
  <si>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</si>
  <si>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</si>
  <si>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</si>
  <si>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</si>
  <si>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</si>
  <si>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</si>
  <si>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</si>
  <si>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</si>
  <si>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</si>
  <si>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</si>
  <si>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</si>
  <si>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</si>
  <si>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</si>
  <si>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</si>
  <si>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</si>
  <si>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</si>
  <si>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</si>
  <si>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</si>
  <si>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</si>
  <si>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</si>
  <si>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</si>
  <si>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</si>
  <si>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</si>
  <si>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</si>
  <si>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</si>
  <si>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</si>
  <si>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</si>
  <si>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</si>
  <si>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</si>
  <si>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</si>
  <si>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</si>
  <si>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</si>
  <si>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</si>
  <si>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</si>
  <si>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</si>
  <si>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</si>
  <si>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</si>
  <si>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</si>
  <si>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</si>
  <si>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</si>
  <si>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</si>
  <si>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</si>
  <si>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</si>
  <si>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</si>
  <si>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</si>
  <si>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</si>
  <si>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</si>
  <si>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</si>
  <si>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</si>
  <si>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</si>
  <si>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</si>
  <si>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</si>
  <si>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</si>
  <si>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</si>
  <si>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</si>
  <si>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</si>
  <si>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</si>
  <si>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</si>
  <si>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</si>
  <si>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</si>
  <si>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</si>
  <si>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</si>
  <si>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</si>
  <si>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</si>
  <si>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</si>
  <si>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</si>
  <si>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</si>
  <si>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</si>
  <si>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</si>
  <si>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</si>
  <si>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</si>
  <si>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</si>
  <si>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</si>
  <si>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</si>
  <si>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</si>
  <si>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</si>
  <si>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</si>
  <si>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</si>
  <si>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</si>
  <si>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</si>
  <si>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</si>
  <si>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</si>
  <si>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</si>
  <si>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</si>
  <si>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</si>
  <si>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</si>
  <si>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</si>
  <si>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</si>
  <si>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</si>
  <si>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</si>
  <si>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</si>
  <si>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</si>
  <si>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</si>
  <si>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</si>
  <si>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</si>
  <si>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</si>
  <si>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</si>
  <si>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</si>
  <si>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</si>
  <si>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</si>
  <si>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</si>
  <si>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</si>
  <si>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</si>
  <si>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</si>
  <si>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</si>
  <si>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</si>
  <si>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</si>
  <si>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</si>
  <si>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</si>
  <si>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</si>
  <si>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</si>
  <si>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</si>
  <si>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</si>
  <si>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</si>
  <si>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</si>
  <si>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</si>
  <si>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</si>
  <si>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</si>
  <si>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</si>
  <si>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</si>
  <si>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</si>
  <si>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</si>
  <si>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</si>
  <si>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</si>
  <si>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</si>
  <si>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</si>
  <si>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</si>
  <si>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</si>
  <si>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</si>
  <si>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</si>
  <si>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</si>
  <si>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</si>
  <si>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</si>
  <si>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</si>
  <si>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</si>
  <si>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</si>
  <si>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</si>
  <si>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</si>
  <si>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</si>
  <si>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</si>
  <si>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</si>
  <si>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</si>
  <si>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</si>
  <si>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</si>
  <si>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</si>
  <si>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</si>
  <si>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</si>
  <si>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</si>
  <si>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</si>
  <si>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</si>
  <si>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</si>
  <si>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</si>
  <si>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</si>
  <si>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</si>
  <si>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</si>
  <si>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</si>
  <si>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</si>
  <si>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</si>
  <si>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</si>
  <si>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</si>
  <si>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</si>
  <si>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</si>
  <si>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</si>
  <si>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</si>
  <si>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</si>
  <si>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</si>
  <si>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</si>
  <si>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</si>
  <si>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</si>
  <si>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</si>
  <si>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</si>
  <si>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</si>
  <si>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</si>
  <si>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</si>
  <si>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</si>
  <si>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</si>
  <si>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</si>
  <si>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</si>
  <si>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</si>
  <si>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</si>
  <si>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</si>
  <si>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</si>
  <si>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</si>
  <si>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</si>
  <si>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</si>
  <si>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</si>
  <si>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</si>
  <si>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</si>
  <si>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</si>
  <si>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</si>
  <si>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</si>
  <si>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</si>
  <si>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</si>
  <si>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</si>
  <si>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</si>
  <si>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</si>
  <si>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</si>
  <si>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</si>
  <si>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</si>
  <si>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</si>
  <si>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</si>
  <si>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</si>
  <si>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</si>
  <si>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</si>
  <si>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</si>
  <si>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</si>
  <si>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</si>
  <si>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</si>
  <si>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</si>
  <si>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</si>
  <si>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</si>
  <si>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</si>
  <si>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</si>
  <si>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</si>
  <si>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</si>
  <si>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</si>
  <si>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</si>
  <si>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</si>
  <si>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</si>
  <si>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</si>
  <si>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</si>
  <si>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</si>
  <si>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</si>
  <si>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</si>
  <si>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</si>
  <si>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</si>
  <si>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</si>
  <si>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</si>
  <si>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</si>
  <si>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</si>
  <si>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</si>
  <si>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</si>
  <si>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</si>
  <si>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</si>
  <si>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</si>
  <si>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</si>
  <si>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</si>
  <si>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</si>
  <si>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</si>
  <si>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</si>
  <si>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</si>
  <si>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</si>
  <si>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</si>
  <si>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</si>
  <si>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</si>
  <si>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</si>
  <si>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</si>
  <si>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</si>
  <si>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</si>
  <si>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</si>
  <si>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</si>
  <si>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</si>
  <si>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</si>
  <si>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</si>
  <si>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</si>
  <si>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</si>
  <si>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</si>
  <si>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</si>
  <si>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</si>
  <si>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</si>
  <si>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</si>
  <si>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</si>
  <si>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</si>
  <si>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</si>
  <si>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</si>
  <si>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</si>
  <si>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</si>
  <si>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</si>
  <si>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</si>
  <si>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</si>
  <si>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</si>
  <si>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</si>
  <si>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</si>
  <si>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</si>
  <si>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</si>
  <si>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</si>
  <si>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</si>
  <si>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</si>
  <si>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</si>
  <si>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</si>
  <si>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</si>
  <si>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</si>
  <si>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</si>
  <si>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</si>
  <si>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</si>
  <si>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</si>
  <si>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</si>
  <si>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</si>
  <si>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</si>
  <si>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</si>
  <si>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</si>
  <si>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</si>
  <si>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</si>
  <si>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</si>
  <si>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</si>
  <si>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</si>
  <si>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</si>
  <si>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</si>
  <si>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</si>
  <si>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</si>
  <si>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</si>
  <si>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</si>
  <si>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</si>
  <si>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</si>
  <si>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</si>
  <si>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</si>
  <si>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</si>
  <si>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</si>
  <si>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</si>
  <si>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</si>
  <si>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</si>
  <si>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</si>
  <si>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</si>
  <si>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</si>
  <si>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</si>
  <si>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</si>
  <si>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</si>
  <si>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</si>
  <si>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</si>
  <si>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</si>
  <si>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</si>
  <si>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</si>
  <si>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</si>
  <si>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</si>
  <si>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</si>
  <si>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</si>
  <si>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</si>
  <si>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</si>
  <si>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</si>
  <si>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</si>
  <si>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</si>
  <si>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</si>
  <si>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</si>
  <si>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</si>
  <si>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</si>
  <si>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</si>
  <si>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</si>
  <si>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</si>
  <si>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</si>
  <si>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</si>
  <si>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</si>
  <si>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</si>
  <si>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</si>
  <si>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</si>
  <si>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</si>
  <si>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</si>
  <si>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</si>
  <si>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</si>
  <si>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</si>
  <si>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</si>
  <si>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</si>
  <si>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</si>
  <si>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</si>
  <si>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</si>
  <si>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</si>
  <si>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</si>
  <si>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</si>
  <si>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</si>
  <si>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</si>
  <si>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</si>
  <si>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</si>
  <si>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</si>
  <si>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</si>
  <si>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</si>
  <si>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</si>
  <si>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</si>
  <si>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</si>
  <si>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</si>
  <si>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</si>
  <si>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</si>
  <si>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</si>
  <si>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</si>
  <si>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</si>
  <si>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</si>
  <si>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</si>
  <si>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</si>
  <si>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</si>
  <si>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</si>
  <si>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</si>
  <si>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</si>
  <si>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</si>
  <si>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</si>
  <si>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</si>
  <si>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</si>
  <si>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</si>
  <si>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</si>
  <si>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</si>
  <si>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</si>
  <si>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</si>
  <si>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</si>
  <si>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</si>
  <si>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</si>
  <si>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</si>
  <si>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</si>
  <si>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</si>
  <si>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</si>
  <si>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</si>
  <si>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</si>
  <si>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</si>
  <si>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</si>
  <si>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</si>
  <si>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</si>
  <si>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</si>
  <si>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</si>
  <si>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</si>
  <si>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</si>
  <si>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</si>
  <si>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</si>
  <si>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</si>
  <si>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</si>
  <si>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</si>
  <si>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</si>
  <si>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</si>
  <si>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</si>
  <si>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</si>
  <si>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</si>
  <si>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</si>
  <si>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</si>
  <si>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</si>
  <si>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</si>
  <si>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</si>
  <si>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</si>
  <si>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</si>
  <si>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</si>
  <si>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</si>
  <si>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</si>
  <si>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</si>
  <si>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</si>
  <si>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</si>
  <si>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</si>
  <si>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</si>
  <si>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</si>
  <si>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</si>
  <si>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</si>
  <si>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</si>
  <si>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</si>
  <si>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</si>
  <si>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</si>
  <si>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</si>
  <si>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</si>
  <si>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</si>
  <si>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</si>
  <si>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</si>
  <si>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</si>
  <si>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</si>
  <si>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</si>
  <si>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</si>
  <si>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</si>
  <si>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</si>
  <si>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</si>
  <si>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</si>
  <si>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</si>
  <si>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</si>
  <si>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</si>
  <si>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</si>
  <si>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</si>
  <si>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</si>
  <si>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</si>
  <si>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</si>
  <si>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</si>
  <si>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</si>
  <si>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</si>
  <si>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</si>
  <si>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</si>
  <si>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</si>
  <si>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</si>
  <si>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</si>
  <si>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</si>
  <si>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</si>
  <si>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</si>
  <si>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</si>
  <si>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</si>
  <si>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</si>
  <si>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</si>
  <si>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</si>
  <si>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</si>
  <si>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</si>
  <si>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</si>
  <si>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</si>
  <si>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</si>
  <si>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</si>
  <si>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</si>
  <si>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</si>
  <si>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</si>
  <si>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</si>
  <si>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</si>
  <si>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</si>
  <si>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</si>
  <si>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</si>
  <si>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</si>
  <si>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</si>
  <si>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</si>
  <si>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</si>
  <si>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</si>
  <si>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</si>
  <si>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</si>
  <si>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</si>
  <si>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</si>
  <si>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</si>
  <si>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</si>
  <si>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</si>
  <si>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</si>
  <si>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</si>
  <si>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</si>
  <si>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</si>
  <si>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</si>
  <si>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</si>
  <si>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</si>
  <si>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</si>
  <si>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</si>
  <si>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</si>
  <si>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</si>
  <si>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</si>
  <si>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</si>
  <si>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</si>
  <si>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</si>
  <si>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</si>
  <si>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</si>
  <si>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</si>
  <si>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</si>
  <si>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</si>
  <si>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</si>
  <si>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</si>
  <si>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</si>
  <si>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</si>
  <si>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</si>
  <si>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</si>
  <si>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</si>
  <si>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</si>
  <si>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</si>
  <si>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</si>
  <si>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</si>
  <si>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</si>
  <si>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</si>
  <si>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</si>
  <si>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</si>
  <si>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</si>
  <si>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</si>
  <si>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</si>
  <si>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</si>
  <si>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</si>
  <si>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</si>
  <si>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</si>
  <si>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</si>
  <si>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</si>
  <si>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</si>
  <si>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</si>
  <si>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</si>
  <si>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</si>
  <si>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</si>
  <si>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</si>
  <si>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</si>
  <si>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</si>
  <si>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</si>
  <si>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</si>
  <si>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</si>
  <si>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</si>
  <si>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</si>
  <si>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</si>
  <si>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</si>
  <si>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</si>
  <si>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</si>
  <si>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</si>
  <si>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</si>
  <si>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</si>
  <si>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</si>
  <si>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</si>
  <si>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</si>
  <si>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</si>
  <si>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</si>
  <si>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</si>
  <si>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</si>
  <si>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</si>
  <si>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</si>
  <si>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</si>
  <si>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</si>
  <si>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</si>
  <si>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</si>
  <si>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</si>
  <si>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</si>
  <si>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</si>
  <si>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</si>
  <si>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</si>
  <si>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</si>
  <si>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</si>
  <si>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</si>
  <si>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</si>
  <si>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</si>
  <si>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</si>
  <si>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</si>
  <si>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</si>
  <si>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</si>
  <si>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</si>
  <si>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</si>
  <si>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</si>
  <si>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</si>
  <si>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</si>
  <si>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</si>
  <si>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</si>
  <si>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</si>
  <si>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</si>
  <si>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</si>
  <si>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</si>
  <si>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</si>
  <si>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</si>
  <si>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</si>
  <si>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</si>
  <si>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</si>
  <si>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</si>
  <si>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</si>
  <si>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</si>
  <si>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</si>
  <si>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</si>
  <si>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</si>
  <si>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</si>
  <si>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</si>
  <si>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</si>
  <si>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</si>
  <si>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</si>
  <si>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</si>
  <si>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</si>
  <si>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</si>
  <si>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</si>
  <si>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</si>
  <si>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</si>
  <si>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</si>
  <si>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</si>
  <si>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</si>
  <si>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</si>
  <si>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</si>
  <si>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</si>
  <si>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</si>
  <si>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</si>
  <si>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</si>
  <si>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</si>
  <si>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</si>
  <si>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</si>
  <si>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</si>
  <si>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</si>
  <si>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</si>
  <si>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</si>
  <si>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</si>
  <si>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</si>
  <si>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</si>
  <si>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</si>
  <si>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</si>
  <si>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</si>
  <si>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</si>
  <si>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</si>
  <si>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</si>
  <si>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</si>
  <si>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</si>
  <si>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</si>
  <si>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</si>
  <si>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</si>
  <si>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</si>
  <si>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</si>
  <si>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</si>
  <si>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</si>
  <si>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</si>
  <si>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</si>
  <si>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</si>
  <si>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</si>
  <si>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</si>
  <si>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</si>
  <si>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</si>
  <si>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</si>
  <si>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</si>
  <si>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</si>
  <si>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</si>
  <si>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</si>
  <si>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</si>
  <si>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</si>
  <si>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</si>
  <si>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</si>
  <si>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</si>
  <si>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</si>
  <si>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</si>
  <si>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</si>
  <si>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</si>
  <si>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</si>
  <si>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</si>
  <si>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</si>
  <si>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</si>
  <si>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</si>
  <si>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</si>
  <si>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</si>
  <si>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</si>
  <si>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</si>
  <si>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</si>
  <si>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</si>
  <si>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</si>
  <si>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</si>
  <si>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</si>
  <si>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</si>
  <si>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</si>
  <si>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</si>
  <si>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</si>
  <si>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</si>
  <si>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</si>
  <si>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</si>
  <si>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</si>
  <si>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</si>
  <si>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</si>
  <si>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</si>
  <si>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</si>
  <si>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</si>
  <si>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</si>
  <si>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</si>
  <si>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</si>
  <si>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</si>
  <si>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</si>
  <si>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</si>
  <si>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</si>
  <si>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</si>
  <si>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</si>
  <si>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</si>
  <si>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</si>
  <si>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</si>
  <si>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</si>
  <si>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</si>
  <si>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</si>
  <si>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</si>
  <si>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</si>
  <si>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</si>
  <si>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</si>
  <si>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</si>
  <si>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</si>
  <si>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</si>
  <si>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</si>
  <si>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</si>
  <si>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</si>
  <si>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</si>
  <si>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</si>
  <si>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</si>
  <si>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</si>
  <si>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</si>
  <si>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</si>
  <si>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</si>
  <si>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</si>
  <si>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</si>
  <si>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</si>
  <si>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</si>
  <si>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</si>
  <si>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</si>
  <si>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</si>
  <si>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</si>
  <si>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</si>
  <si>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</si>
  <si>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</si>
  <si>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</si>
  <si>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</si>
  <si>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</si>
  <si>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</si>
  <si>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</si>
  <si>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</si>
  <si>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</si>
  <si>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</si>
  <si>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</si>
  <si>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</si>
  <si>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</si>
  <si>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</si>
  <si>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</si>
  <si>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</si>
  <si>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</si>
  <si>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</si>
  <si>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</si>
  <si>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</si>
  <si>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</si>
  <si>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</si>
  <si>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</si>
  <si>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</si>
  <si>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</si>
  <si>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</si>
  <si>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</si>
  <si>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</si>
  <si>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</si>
  <si>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</si>
  <si>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</si>
  <si>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</si>
  <si>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</si>
  <si>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</si>
  <si>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</si>
  <si>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</si>
  <si>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</si>
  <si>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</si>
  <si>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</si>
  <si>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</si>
  <si>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</si>
  <si>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</si>
  <si>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</si>
  <si>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</si>
  <si>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</si>
  <si>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</si>
  <si>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</si>
  <si>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</si>
  <si>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</si>
  <si>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</si>
  <si>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</si>
  <si>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</si>
  <si>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</si>
  <si>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</si>
  <si>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</si>
  <si>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</si>
  <si>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</si>
  <si>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</si>
  <si>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</si>
  <si>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</si>
  <si>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</si>
  <si>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</si>
  <si>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</si>
  <si>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</si>
  <si>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</si>
  <si>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</si>
  <si>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</si>
  <si>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</si>
  <si>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</si>
  <si>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</si>
  <si>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</si>
  <si>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</si>
  <si>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</si>
  <si>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</si>
  <si>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</si>
  <si>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</si>
  <si>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</si>
  <si>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</si>
  <si>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</si>
  <si>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</si>
  <si>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</si>
  <si>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</si>
  <si>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</si>
  <si>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</si>
  <si>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</si>
  <si>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</si>
  <si>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</si>
  <si>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</si>
  <si>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</si>
  <si>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</si>
  <si>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</si>
  <si>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</si>
  <si>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</si>
  <si>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</si>
  <si>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</si>
  <si>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</si>
  <si>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</si>
  <si>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</si>
  <si>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</si>
  <si>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</si>
  <si>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</si>
  <si>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</si>
  <si>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</si>
  <si>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</si>
  <si>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</si>
  <si>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</si>
  <si>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</si>
  <si>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</si>
  <si>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</si>
  <si>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</si>
  <si>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</si>
  <si>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</si>
  <si>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</si>
  <si>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</si>
  <si>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</si>
  <si>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</si>
  <si>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</si>
  <si>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</si>
  <si>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</si>
  <si>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</si>
  <si>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</si>
  <si>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</si>
  <si>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</si>
  <si>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</si>
  <si>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</si>
  <si>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</si>
  <si>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</si>
  <si>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</si>
  <si>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</si>
  <si>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</si>
  <si>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</si>
  <si>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</si>
  <si>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</si>
  <si>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</si>
  <si>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</si>
  <si>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</si>
  <si>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</si>
  <si>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</si>
  <si>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</si>
  <si>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</si>
  <si>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</si>
  <si>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</si>
  <si>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</si>
  <si>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</si>
  <si>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</si>
  <si>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</si>
  <si>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</si>
  <si>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</si>
  <si>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</si>
  <si>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</si>
  <si>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</si>
  <si>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</si>
  <si>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</si>
  <si>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</si>
  <si>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</si>
  <si>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</si>
  <si>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</si>
  <si>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</si>
  <si>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</si>
  <si>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</si>
  <si>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</si>
  <si>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</si>
  <si>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</si>
  <si>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</si>
  <si>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</si>
  <si>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</si>
  <si>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</si>
  <si>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</si>
  <si>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</si>
  <si>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</si>
  <si>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</si>
  <si>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</si>
  <si>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</si>
  <si>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</si>
  <si>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</si>
  <si>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</si>
  <si>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</si>
  <si>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</si>
  <si>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</si>
  <si>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</si>
  <si>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</si>
  <si>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</si>
  <si>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</si>
  <si>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</si>
  <si>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</si>
  <si>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</si>
  <si>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</si>
  <si>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</si>
  <si>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</si>
  <si>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</si>
  <si>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</si>
  <si>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</si>
  <si>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</si>
  <si>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</si>
  <si>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</si>
  <si>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</si>
  <si>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</si>
  <si>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</si>
  <si>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</si>
  <si>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</si>
  <si>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</si>
  <si>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</si>
  <si>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</si>
  <si>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</si>
  <si>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</si>
  <si>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</si>
  <si>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</si>
  <si>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</si>
  <si>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</si>
  <si>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</si>
  <si>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</si>
  <si>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</si>
  <si>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</si>
  <si>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</si>
  <si>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</si>
  <si>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</si>
  <si>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</si>
  <si>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</si>
  <si>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</si>
  <si>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</si>
  <si>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</si>
  <si>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</si>
  <si>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</si>
  <si>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</si>
  <si>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</si>
  <si>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</si>
  <si>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</si>
  <si>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</si>
  <si>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</si>
  <si>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</si>
  <si>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</si>
  <si>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</si>
  <si>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</si>
  <si>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</si>
  <si>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</si>
  <si>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</si>
  <si>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</si>
  <si>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</si>
  <si>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</si>
  <si>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</si>
  <si>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</si>
  <si>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</si>
  <si>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</si>
  <si>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</si>
  <si>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</si>
  <si>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</si>
  <si>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</si>
  <si>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</si>
  <si>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</si>
  <si>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</si>
  <si>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</si>
  <si>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</si>
  <si>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</si>
  <si>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</si>
  <si>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</si>
  <si>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</si>
  <si>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</si>
  <si>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</si>
  <si>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</si>
  <si>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</si>
  <si>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</si>
  <si>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</si>
  <si>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</si>
  <si>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</si>
  <si>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</si>
  <si>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</si>
  <si>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</si>
  <si>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</si>
  <si>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</si>
  <si>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</si>
  <si>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</si>
  <si>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</si>
  <si>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</si>
  <si>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</si>
  <si>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</si>
  <si>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</si>
  <si>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</si>
  <si>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</si>
  <si>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</si>
  <si>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</si>
  <si>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</si>
  <si>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</si>
  <si>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</si>
  <si>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</si>
  <si>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</si>
  <si>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</si>
  <si>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</si>
  <si>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</si>
  <si>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</si>
  <si>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</si>
  <si>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</si>
  <si>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</si>
  <si>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</si>
  <si>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</si>
  <si>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</si>
  <si>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</si>
  <si>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</si>
  <si>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</si>
  <si>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</si>
  <si>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</si>
  <si>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</si>
  <si>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</si>
  <si>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</si>
  <si>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</si>
  <si>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</si>
  <si>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</si>
  <si>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</si>
  <si>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</si>
  <si>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</si>
  <si>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</si>
  <si>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</si>
  <si>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</si>
  <si>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</si>
  <si>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</si>
  <si>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</si>
  <si>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</si>
  <si>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</si>
  <si>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</si>
  <si>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</si>
  <si>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</si>
  <si>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</si>
  <si>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</si>
  <si>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</si>
  <si>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</si>
  <si>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</si>
  <si>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</si>
  <si>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</si>
  <si>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</si>
  <si>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</si>
  <si>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</si>
  <si>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</si>
  <si>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</si>
  <si>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</si>
  <si>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</si>
  <si>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</si>
  <si>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</si>
  <si>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</si>
  <si>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</si>
  <si>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</si>
  <si>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</si>
  <si>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</si>
  <si>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</si>
  <si>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</si>
  <si>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</si>
  <si>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</si>
  <si>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</si>
  <si>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</si>
  <si>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</si>
  <si>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</si>
  <si>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</si>
  <si>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</si>
  <si>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</si>
  <si>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</si>
  <si>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</si>
  <si>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</si>
  <si>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</si>
  <si>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</si>
  <si>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</si>
  <si>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</si>
  <si>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</si>
  <si>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</si>
  <si>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</si>
  <si>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</si>
  <si>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</si>
  <si>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</si>
  <si>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</si>
  <si>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</si>
  <si>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</si>
  <si>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</si>
  <si>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</si>
  <si>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</si>
  <si>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</si>
  <si>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</si>
  <si>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</si>
  <si>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</si>
  <si>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</si>
  <si>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</si>
  <si>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</si>
  <si>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</si>
  <si>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</si>
  <si>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</si>
  <si>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</si>
  <si>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</si>
  <si>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</si>
  <si>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</si>
  <si>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</si>
  <si>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</si>
  <si>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</si>
  <si>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</si>
  <si>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</si>
  <si>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</si>
  <si>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</si>
  <si>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</si>
  <si>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</si>
  <si>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</si>
  <si>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</si>
  <si>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</si>
  <si>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</si>
  <si>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</si>
  <si>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</si>
  <si>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</si>
  <si>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</si>
  <si>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</si>
  <si>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</si>
  <si>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</si>
  <si>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</si>
  <si>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</si>
  <si>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</si>
  <si>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</si>
  <si>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</si>
  <si>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</si>
  <si>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</si>
  <si>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</si>
  <si>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</si>
  <si>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</si>
  <si>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</si>
  <si>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</si>
  <si>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</si>
  <si>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</si>
  <si>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</si>
  <si>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</si>
  <si>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</si>
  <si>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</si>
  <si>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</si>
  <si>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</si>
  <si>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</si>
  <si>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</si>
  <si>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</si>
  <si>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</si>
  <si>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</si>
  <si>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</si>
  <si>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</si>
  <si>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</si>
  <si>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</si>
  <si>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</si>
  <si>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</si>
  <si>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</si>
  <si>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</si>
  <si>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</si>
  <si>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</si>
  <si>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</si>
  <si>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</si>
  <si>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</si>
  <si>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</si>
  <si>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</si>
  <si>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</si>
  <si>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</si>
  <si>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</si>
  <si>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</si>
  <si>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</si>
  <si>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</si>
  <si>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</si>
  <si>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</si>
  <si>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</si>
  <si>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</si>
  <si>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</si>
  <si>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</si>
  <si>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</si>
  <si>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</si>
  <si>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</si>
  <si>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</si>
  <si>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</si>
  <si>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</si>
  <si>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</si>
  <si>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</si>
  <si>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</si>
  <si>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</si>
  <si>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</si>
  <si>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</si>
  <si>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</si>
  <si>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</si>
  <si>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</si>
  <si>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</si>
  <si>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</si>
  <si>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</si>
  <si>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</si>
  <si>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</si>
  <si>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</si>
  <si>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</si>
  <si>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</si>
  <si>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</si>
  <si>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</si>
  <si>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</si>
  <si>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</si>
  <si>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</si>
  <si>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</si>
  <si>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</si>
  <si>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</si>
  <si>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</si>
  <si>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</si>
  <si>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</si>
  <si>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</si>
  <si>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</si>
  <si>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</si>
  <si>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</si>
  <si>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</si>
  <si>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</si>
  <si>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</si>
  <si>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</si>
  <si>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</si>
  <si>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</si>
  <si>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</si>
  <si>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</si>
  <si>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</si>
  <si>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</si>
  <si>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</si>
  <si>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</si>
  <si>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</si>
  <si>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</si>
  <si>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</si>
  <si>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</si>
  <si>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</si>
  <si>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</si>
  <si>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</si>
  <si>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</si>
  <si>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</si>
  <si>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</si>
  <si>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</si>
  <si>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</si>
  <si>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</si>
  <si>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</si>
  <si>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</si>
  <si>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</si>
  <si>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</si>
  <si>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</si>
  <si>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</si>
  <si>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</si>
  <si>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</si>
  <si>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</si>
  <si>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</si>
  <si>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</si>
  <si>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</si>
  <si>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</si>
  <si>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</si>
  <si>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</si>
  <si>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</si>
  <si>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</si>
  <si>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</si>
  <si>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</si>
  <si>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</si>
  <si>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</si>
  <si>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</si>
  <si>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</si>
  <si>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</si>
  <si>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</si>
  <si>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</si>
  <si>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</si>
  <si>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</si>
  <si>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</si>
  <si>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</si>
  <si>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</si>
  <si>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</si>
  <si>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</si>
  <si>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</si>
  <si>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</si>
  <si>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</si>
  <si>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</si>
  <si>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</si>
  <si>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</si>
  <si>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</si>
  <si>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</si>
  <si>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</si>
  <si>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</si>
  <si>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</si>
  <si>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</si>
  <si>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</si>
  <si>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</si>
  <si>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</si>
  <si>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</si>
  <si>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</si>
  <si>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</si>
  <si>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</si>
  <si>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</si>
  <si>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</si>
  <si>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</si>
  <si>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</si>
  <si>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</si>
  <si>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</si>
  <si>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</si>
  <si>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</si>
  <si>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</si>
  <si>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</si>
  <si>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</si>
  <si>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</si>
  <si>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</si>
  <si>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</si>
  <si>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</si>
  <si>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</si>
  <si>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</si>
  <si>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</si>
  <si>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</si>
  <si>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</si>
  <si>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</si>
  <si>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</si>
  <si>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</si>
  <si>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</si>
  <si>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</si>
  <si>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</si>
  <si>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</si>
  <si>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</si>
  <si>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</si>
  <si>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</si>
  <si>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</si>
  <si>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</si>
  <si>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</si>
  <si>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</si>
  <si>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</si>
  <si>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</si>
  <si>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</si>
  <si>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</si>
  <si>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</si>
  <si>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</si>
  <si>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</si>
  <si>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</si>
  <si>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</si>
  <si>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</si>
  <si>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</si>
  <si>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</si>
  <si>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</si>
  <si>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</si>
  <si>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</si>
  <si>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</si>
  <si>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</si>
  <si>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</si>
  <si>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</si>
  <si>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</si>
  <si>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</si>
  <si>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</si>
  <si>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</si>
  <si>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</si>
  <si>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</si>
  <si>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</si>
  <si>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</si>
  <si>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</si>
  <si>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</si>
  <si>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</si>
  <si>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</si>
  <si>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</si>
  <si>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</si>
  <si>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</si>
  <si>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</si>
  <si>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</si>
  <si>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</si>
  <si>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</si>
  <si>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</si>
  <si>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</si>
  <si>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</si>
  <si>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</si>
  <si>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</si>
  <si>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</si>
  <si>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</si>
  <si>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</si>
  <si>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</si>
  <si>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</si>
  <si>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</si>
  <si>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</si>
  <si>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</si>
  <si>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</si>
  <si>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</si>
  <si>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</si>
  <si>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</si>
  <si>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</si>
  <si>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</si>
  <si>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</si>
  <si>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</si>
  <si>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</si>
  <si>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</si>
  <si>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</si>
  <si>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</si>
  <si>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</si>
  <si>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</si>
  <si>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</si>
  <si>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</si>
  <si>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</si>
  <si>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</si>
  <si>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</si>
  <si>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</si>
  <si>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</si>
  <si>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</si>
  <si>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</si>
  <si>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</si>
  <si>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</si>
  <si>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</si>
  <si>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</si>
  <si>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</si>
  <si>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</si>
  <si>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</si>
  <si>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</si>
  <si>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</si>
  <si>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</si>
  <si>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</si>
  <si>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</si>
  <si>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</si>
  <si>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</si>
  <si>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</si>
  <si>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</si>
  <si>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</si>
  <si>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</si>
  <si>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</si>
  <si>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</si>
  <si>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</si>
  <si>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</si>
  <si>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</si>
  <si>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</si>
  <si>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</si>
  <si>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</si>
  <si>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</si>
  <si>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</si>
  <si>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</si>
  <si>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</si>
  <si>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</si>
  <si>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</si>
  <si>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</si>
  <si>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</si>
  <si>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</si>
  <si>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</si>
  <si>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</si>
  <si>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</si>
  <si>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</si>
  <si>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</si>
  <si>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</si>
  <si>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</si>
  <si>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</si>
  <si>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</si>
  <si>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</si>
  <si>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</si>
  <si>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</si>
  <si>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</si>
  <si>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</si>
  <si>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</si>
  <si>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</si>
  <si>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</si>
  <si>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</si>
  <si>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</si>
  <si>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</si>
  <si>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</si>
  <si>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</si>
  <si>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</si>
  <si>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</si>
  <si>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</si>
  <si>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</si>
  <si>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</si>
  <si>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</si>
  <si>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</si>
  <si>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</si>
  <si>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</si>
  <si>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</si>
  <si>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</si>
  <si>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</si>
  <si>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</si>
  <si>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</si>
  <si>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</si>
  <si>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</si>
  <si>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</si>
  <si>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</si>
  <si>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</si>
  <si>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</si>
  <si>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</si>
  <si>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</si>
  <si>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</si>
  <si>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</si>
  <si>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</si>
  <si>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</si>
  <si>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</si>
  <si>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</si>
  <si>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</si>
  <si>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</si>
  <si>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</si>
  <si>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</si>
  <si>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</si>
  <si>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</si>
  <si>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</si>
  <si>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</si>
  <si>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</si>
  <si>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</si>
  <si>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</si>
  <si>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</si>
  <si>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</si>
  <si>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</si>
  <si>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</si>
  <si>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</si>
  <si>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</si>
  <si>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</si>
  <si>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</si>
  <si>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</si>
  <si>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</si>
  <si>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</si>
  <si>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</si>
  <si>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</si>
  <si>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</si>
  <si>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</si>
  <si>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</si>
  <si>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</si>
  <si>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</si>
  <si>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</si>
  <si>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</si>
  <si>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</si>
  <si>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</si>
  <si>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</si>
  <si>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</si>
  <si>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</si>
  <si>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</si>
  <si>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</si>
  <si>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</si>
  <si>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</si>
  <si>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</si>
  <si>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</si>
  <si>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</si>
  <si>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</si>
  <si>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</si>
  <si>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</si>
  <si>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</si>
  <si>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</si>
  <si>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</si>
  <si>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</si>
  <si>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</si>
  <si>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</si>
  <si>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</si>
  <si>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</si>
  <si>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</si>
  <si>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</si>
  <si>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</si>
  <si>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</si>
  <si>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</si>
  <si>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</si>
  <si>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</si>
  <si>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</si>
  <si>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</si>
  <si>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</si>
  <si>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</si>
  <si>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</si>
  <si>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</si>
  <si>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</si>
  <si>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</si>
  <si>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</si>
  <si>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</si>
  <si>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</si>
  <si>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</si>
  <si>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</si>
  <si>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</si>
  <si>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</si>
  <si>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</si>
  <si>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</si>
  <si>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</si>
  <si>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</si>
  <si>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</si>
  <si>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</si>
  <si>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</si>
  <si>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</si>
  <si>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</si>
  <si>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</si>
  <si>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</si>
  <si>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</si>
  <si>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</si>
  <si>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</si>
  <si>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</si>
  <si>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</si>
  <si>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</si>
  <si>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</si>
  <si>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</si>
  <si>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</si>
  <si>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</si>
  <si>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</si>
  <si>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</si>
  <si>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</si>
  <si>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</si>
  <si>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</si>
  <si>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</si>
  <si>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</si>
  <si>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</si>
  <si>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</si>
  <si>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</si>
  <si>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</si>
  <si>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</si>
  <si>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</si>
  <si>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</si>
  <si>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</si>
  <si>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</si>
  <si>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</si>
  <si>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</si>
  <si>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</si>
  <si>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</si>
  <si>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</si>
  <si>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</si>
  <si>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</si>
  <si>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</si>
  <si>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</si>
  <si>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</si>
  <si>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</si>
  <si>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</si>
  <si>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</si>
  <si>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</si>
  <si>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</si>
  <si>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</si>
  <si>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</si>
  <si>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</si>
  <si>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</si>
  <si>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</si>
  <si>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</si>
  <si>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</si>
  <si>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</si>
  <si>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</si>
  <si>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</si>
  <si>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</si>
  <si>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</si>
  <si>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</si>
  <si>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</si>
  <si>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</si>
  <si>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</si>
  <si>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</si>
  <si>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</si>
  <si>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</si>
  <si>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</si>
  <si>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</si>
  <si>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</si>
  <si>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</si>
  <si>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</si>
  <si>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</si>
  <si>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</si>
  <si>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</si>
  <si>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</si>
  <si>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</si>
  <si>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</si>
  <si>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</si>
  <si>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</si>
  <si>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</si>
  <si>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</si>
  <si>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</si>
  <si>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</si>
  <si>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</si>
  <si>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</si>
  <si>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</si>
  <si>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</si>
  <si>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</si>
  <si>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</si>
  <si>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</si>
  <si>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</si>
  <si>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</si>
  <si>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</si>
  <si>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</si>
  <si>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</si>
  <si>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</si>
  <si>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</si>
  <si>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</si>
  <si>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</si>
  <si>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</si>
  <si>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</si>
  <si>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</si>
  <si>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</si>
  <si>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</si>
  <si>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</si>
  <si>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</si>
  <si>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</si>
  <si>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</si>
  <si>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</si>
  <si>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</si>
  <si>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</si>
  <si>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</si>
  <si>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</si>
  <si>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</si>
  <si>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</si>
  <si>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</si>
  <si>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</si>
  <si>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</si>
  <si>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</si>
  <si>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</si>
  <si>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</si>
  <si>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</si>
  <si>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</si>
  <si>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</si>
  <si>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</si>
  <si>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</si>
  <si>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</si>
  <si>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</si>
  <si>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</si>
  <si>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</si>
  <si>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</si>
  <si>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</si>
  <si>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</si>
  <si>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</si>
  <si>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</si>
  <si>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</si>
  <si>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</si>
  <si>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</si>
  <si>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</si>
  <si>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</si>
  <si>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</si>
  <si>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</si>
  <si>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</si>
  <si>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</si>
  <si>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</si>
  <si>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</si>
  <si>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</si>
  <si>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</si>
  <si>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</si>
  <si>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</si>
  <si>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</si>
  <si>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</si>
  <si>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</si>
  <si>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</si>
  <si>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</si>
  <si>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</si>
  <si>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</si>
  <si>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</si>
  <si>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</si>
  <si>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</si>
  <si>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</si>
  <si>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</si>
  <si>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</si>
  <si>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</si>
  <si>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</si>
  <si>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</si>
  <si>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</si>
  <si>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</si>
  <si>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</si>
  <si>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</si>
  <si>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</si>
  <si>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</si>
  <si>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</si>
  <si>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</si>
  <si>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</si>
  <si>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</si>
  <si>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</si>
  <si>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</si>
  <si>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</si>
  <si>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</si>
  <si>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</si>
  <si>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</si>
  <si>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</si>
  <si>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</si>
  <si>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</si>
  <si>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</si>
  <si>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</si>
  <si>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</si>
  <si>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</si>
  <si>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</si>
  <si>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</si>
  <si>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</si>
  <si>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</si>
  <si>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</si>
  <si>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</si>
  <si>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</si>
  <si>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</si>
  <si>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</si>
  <si>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</si>
  <si>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</si>
  <si>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</si>
  <si>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</si>
  <si>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</si>
  <si>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</si>
  <si>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</si>
  <si>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</si>
  <si>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</si>
  <si>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</si>
  <si>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</si>
  <si>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</si>
  <si>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</si>
  <si>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</si>
  <si>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</si>
  <si>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</si>
  <si>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</si>
  <si>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</si>
  <si>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</si>
  <si>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</si>
  <si>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</si>
  <si>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</si>
  <si>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</si>
  <si>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</si>
  <si>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</si>
  <si>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</si>
  <si>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</si>
  <si>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</si>
  <si>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</si>
  <si>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</si>
  <si>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</si>
  <si>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</si>
  <si>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</si>
  <si>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</si>
  <si>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</si>
  <si>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</si>
  <si>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</si>
  <si>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</si>
  <si>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</si>
  <si>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</si>
  <si>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</si>
  <si>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</si>
  <si>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</si>
  <si>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</si>
  <si>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</si>
  <si>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</si>
  <si>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</si>
  <si>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</si>
  <si>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</si>
  <si>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</si>
  <si>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</si>
  <si>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</si>
  <si>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</si>
  <si>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</si>
  <si>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</si>
  <si>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</si>
  <si>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</si>
  <si>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</si>
  <si>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</si>
  <si>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</si>
  <si>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</si>
  <si>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</si>
  <si>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</si>
  <si>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</si>
  <si>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</si>
  <si>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</si>
  <si>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</si>
  <si>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</si>
  <si>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</si>
  <si>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</si>
  <si>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</si>
  <si>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</si>
  <si>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</si>
  <si>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</si>
  <si>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</si>
  <si>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</si>
  <si>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</si>
  <si>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</si>
  <si>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</si>
  <si>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</si>
  <si>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</si>
  <si>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</si>
  <si>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</si>
  <si>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</si>
  <si>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</si>
  <si>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</si>
  <si>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</si>
  <si>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</si>
  <si>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</si>
  <si>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</si>
  <si>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</si>
  <si>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</si>
  <si>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</si>
  <si>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</si>
  <si>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</si>
  <si>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</si>
  <si>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</si>
  <si>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</si>
  <si>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</si>
  <si>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</si>
  <si>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</si>
  <si>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</si>
  <si>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</si>
  <si>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</si>
  <si>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</si>
  <si>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</si>
  <si>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</si>
  <si>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</si>
  <si>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</si>
  <si>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</si>
  <si>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</si>
  <si>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</si>
  <si>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</si>
  <si>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</si>
  <si>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</si>
  <si>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</si>
  <si>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</si>
  <si>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</si>
  <si>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</si>
  <si>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</si>
  <si>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</si>
  <si>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</si>
  <si>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</si>
  <si>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</si>
  <si>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</si>
  <si>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</si>
  <si>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</si>
  <si>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</si>
  <si>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</si>
  <si>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</si>
  <si>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</si>
  <si>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</si>
  <si>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</si>
  <si>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</si>
  <si>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</si>
  <si>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</si>
  <si>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</si>
  <si>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</si>
  <si>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</si>
  <si>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</si>
  <si>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</si>
  <si>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</si>
  <si>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</si>
  <si>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</si>
  <si>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</si>
  <si>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</si>
  <si>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</si>
  <si>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</si>
  <si>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</si>
  <si>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</si>
  <si>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</si>
  <si>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</si>
  <si>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</si>
  <si>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</si>
  <si>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</si>
  <si>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</si>
  <si>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</si>
  <si>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</si>
  <si>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</si>
  <si>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</si>
  <si>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</si>
  <si>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</si>
  <si>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</si>
  <si>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</si>
  <si>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</si>
  <si>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</si>
  <si>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</si>
  <si>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</si>
  <si>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</si>
  <si>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</si>
  <si>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</si>
  <si>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</si>
  <si>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</si>
  <si>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</si>
  <si>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</si>
  <si>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</si>
  <si>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</si>
  <si>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</si>
  <si>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</si>
  <si>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</si>
  <si>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</si>
  <si>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</si>
  <si>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</si>
  <si>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</si>
  <si>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</si>
  <si>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</si>
  <si>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</si>
  <si>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</si>
  <si>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</si>
  <si>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</si>
  <si>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</si>
  <si>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</si>
  <si>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</si>
  <si>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</si>
  <si>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</si>
  <si>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</si>
  <si>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</si>
  <si>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</si>
  <si>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</si>
  <si>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</si>
  <si>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</si>
  <si>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</si>
  <si>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</si>
  <si>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</si>
  <si>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</si>
  <si>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</si>
  <si>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</si>
  <si>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</si>
  <si>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</si>
  <si>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</si>
  <si>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</si>
  <si>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</si>
  <si>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</si>
  <si>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</si>
  <si>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</si>
  <si>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</si>
  <si>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</si>
  <si>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</si>
  <si>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</si>
  <si>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</si>
  <si>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</si>
  <si>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</si>
  <si>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</si>
  <si>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</si>
  <si>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</si>
  <si>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</si>
  <si>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</si>
  <si>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</si>
  <si>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</si>
  <si>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</si>
  <si>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</si>
  <si>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</si>
  <si>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</si>
  <si>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</si>
  <si>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</si>
  <si>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</si>
  <si>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</si>
  <si>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</si>
  <si>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</si>
  <si>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</si>
  <si>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</si>
  <si>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</si>
  <si>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</si>
  <si>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</si>
  <si>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</si>
  <si>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</si>
  <si>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</si>
  <si>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</si>
  <si>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</si>
  <si>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</si>
  <si>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</si>
  <si>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</si>
  <si>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</si>
  <si>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</si>
  <si>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</si>
  <si>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</si>
  <si>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</si>
  <si>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</si>
  <si>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</si>
  <si>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</si>
  <si>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</si>
  <si>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</si>
  <si>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</si>
  <si>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</si>
  <si>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</si>
  <si>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</si>
  <si>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</si>
  <si>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</si>
  <si>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</si>
  <si>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</si>
  <si>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</si>
  <si>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</si>
  <si>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</si>
  <si>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</si>
  <si>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</si>
  <si>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</si>
  <si>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</si>
  <si>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</si>
  <si>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</si>
  <si>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</si>
  <si>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</si>
  <si>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</si>
  <si>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</si>
  <si>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</si>
  <si>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</si>
  <si>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</si>
  <si>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</si>
  <si>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</si>
  <si>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</si>
  <si>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</si>
  <si>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</si>
  <si>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</si>
  <si>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</si>
  <si>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</si>
  <si>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</si>
  <si>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</si>
  <si>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</si>
  <si>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</si>
  <si>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</si>
  <si>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</si>
  <si>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</si>
  <si>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</si>
  <si>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</si>
  <si>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</si>
  <si>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</si>
  <si>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</si>
  <si>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</si>
  <si>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</si>
  <si>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</si>
  <si>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</si>
  <si>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</si>
  <si>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</si>
  <si>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</si>
  <si>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</si>
  <si>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</si>
  <si>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</si>
  <si>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</si>
  <si>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</si>
  <si>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</si>
  <si>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</si>
  <si>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</si>
  <si>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</si>
  <si>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</si>
  <si>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</si>
  <si>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</si>
  <si>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</si>
  <si>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</si>
  <si>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</si>
  <si>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</si>
  <si>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</si>
  <si>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</si>
  <si>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</si>
  <si>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</si>
  <si>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</si>
  <si>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</si>
  <si>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</si>
  <si>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</si>
  <si>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</si>
  <si>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</si>
  <si>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</si>
  <si>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</si>
  <si>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</si>
  <si>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</si>
  <si>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</si>
  <si>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</si>
  <si>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</si>
  <si>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</si>
  <si>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</si>
  <si>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</si>
  <si>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</si>
  <si>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</si>
  <si>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</si>
  <si>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</si>
  <si>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</si>
  <si>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</si>
  <si>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</si>
  <si>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</si>
  <si>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</si>
  <si>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</si>
  <si>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</si>
  <si>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</si>
  <si>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</si>
  <si>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</si>
  <si>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</si>
  <si>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</si>
  <si>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</si>
  <si>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</si>
  <si>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</si>
  <si>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</si>
  <si>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</si>
  <si>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</si>
  <si>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</si>
  <si>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</si>
  <si>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</si>
  <si>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</si>
  <si>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</si>
  <si>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</si>
  <si>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</si>
  <si>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</si>
  <si>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</si>
  <si>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</si>
  <si>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</si>
  <si>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</si>
  <si>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</si>
  <si>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</si>
  <si>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</si>
  <si>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</si>
  <si>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</si>
  <si>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</si>
  <si>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</si>
  <si>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</si>
  <si>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</si>
  <si>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</si>
  <si>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</si>
  <si>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</si>
  <si>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</si>
  <si>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</si>
  <si>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</si>
  <si>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</si>
  <si>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</si>
  <si>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</si>
  <si>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</si>
  <si>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</si>
  <si>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</si>
  <si>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</si>
  <si>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</si>
  <si>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</si>
  <si>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</si>
  <si>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</si>
  <si>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</si>
  <si>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</si>
  <si>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</si>
  <si>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</si>
  <si>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</si>
  <si>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</si>
  <si>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</si>
  <si>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</si>
  <si>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</si>
  <si>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</si>
  <si>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</si>
  <si>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</si>
  <si>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</si>
  <si>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</si>
  <si>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</si>
  <si>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</si>
  <si>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</si>
  <si>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</si>
  <si>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</si>
  <si>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</si>
  <si>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</si>
  <si>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</si>
  <si>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</si>
  <si>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</si>
  <si>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</si>
  <si>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</si>
  <si>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</si>
  <si>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</si>
  <si>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</si>
  <si>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</si>
  <si>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</si>
  <si>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</si>
  <si>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</si>
  <si>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</si>
  <si>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</si>
  <si>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</si>
  <si>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</si>
  <si>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</si>
  <si>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</si>
  <si>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</si>
  <si>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</si>
  <si>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</si>
  <si>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</si>
  <si>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</si>
  <si>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</si>
  <si>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</si>
  <si>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</si>
  <si>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</si>
  <si>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</si>
  <si>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</si>
  <si>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</si>
  <si>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</si>
  <si>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</si>
  <si>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</si>
  <si>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</si>
  <si>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</si>
  <si>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</si>
  <si>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</si>
  <si>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</si>
  <si>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</si>
  <si>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</si>
  <si>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</si>
  <si>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</si>
  <si>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</si>
  <si>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</si>
  <si>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</si>
  <si>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</si>
  <si>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</si>
  <si>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</si>
  <si>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</si>
  <si>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</si>
  <si>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</si>
  <si>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</si>
  <si>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</si>
  <si>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</si>
  <si>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</si>
  <si>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</si>
  <si>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</si>
  <si>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</si>
  <si>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</si>
  <si>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</si>
  <si>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</si>
  <si>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</si>
  <si>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</si>
  <si>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</si>
  <si>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</si>
  <si>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</si>
  <si>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</si>
  <si>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</si>
  <si>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</si>
  <si>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</si>
  <si>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</si>
  <si>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</si>
  <si>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</si>
  <si>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</si>
  <si>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</si>
  <si>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</si>
  <si>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</si>
  <si>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</si>
  <si>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</si>
  <si>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</si>
  <si>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</si>
  <si>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</si>
  <si>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</si>
  <si>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</si>
  <si>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</si>
  <si>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</si>
  <si>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</si>
  <si>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</si>
  <si>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</si>
  <si>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</si>
  <si>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</si>
  <si>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</si>
  <si>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</si>
  <si>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</si>
  <si>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</si>
  <si>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</si>
  <si>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</si>
  <si>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</si>
  <si>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</si>
  <si>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</si>
  <si>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</si>
  <si>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</si>
  <si>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</si>
  <si>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</si>
  <si>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</si>
  <si>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</si>
  <si>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</si>
  <si>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</si>
  <si>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</si>
  <si>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</si>
  <si>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</si>
  <si>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</si>
  <si>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</si>
  <si>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</si>
  <si>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</si>
  <si>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</si>
  <si>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</si>
  <si>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</si>
  <si>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</si>
  <si>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</si>
  <si>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</si>
  <si>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</si>
  <si>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</si>
  <si>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</si>
  <si>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</si>
  <si>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</si>
  <si>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</si>
  <si>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</si>
  <si>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</si>
  <si>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</si>
  <si>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</si>
  <si>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</si>
  <si>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</si>
  <si>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</si>
  <si>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</si>
  <si>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</si>
  <si>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</si>
  <si>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</si>
  <si>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</si>
  <si>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</si>
  <si>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</si>
  <si>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</si>
  <si>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</si>
  <si>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</si>
  <si>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</si>
  <si>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</si>
  <si>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</si>
  <si>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</si>
  <si>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</si>
  <si>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</si>
  <si>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</si>
  <si>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</si>
  <si>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</si>
  <si>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</si>
  <si>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</si>
  <si>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</si>
  <si>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</si>
  <si>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</si>
  <si>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</si>
  <si>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</si>
  <si>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</si>
  <si>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</si>
  <si>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</si>
  <si>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</si>
  <si>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</si>
  <si>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</si>
  <si>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</si>
  <si>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</si>
  <si>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</si>
  <si>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</si>
  <si>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</si>
  <si>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</si>
  <si>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</si>
  <si>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</si>
  <si>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</si>
  <si>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</si>
  <si>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</si>
  <si>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</si>
  <si>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</si>
  <si>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</si>
  <si>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</si>
  <si>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</si>
  <si>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</si>
  <si>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</si>
  <si>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</si>
  <si>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</si>
  <si>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</si>
  <si>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</si>
  <si>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</si>
  <si>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</si>
  <si>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</si>
  <si>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</si>
  <si>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</si>
  <si>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</si>
  <si>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</si>
  <si>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</si>
  <si>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</si>
  <si>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</si>
  <si>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</si>
  <si>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</si>
  <si>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</si>
  <si>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</si>
  <si>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</si>
  <si>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</si>
  <si>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</si>
  <si>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</si>
  <si>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</si>
  <si>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</si>
  <si>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</si>
  <si>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</si>
  <si>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</si>
  <si>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</si>
  <si>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</si>
  <si>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</si>
  <si>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</si>
  <si>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</si>
  <si>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</si>
  <si>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</si>
  <si>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</si>
  <si>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</si>
  <si>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</si>
  <si>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</si>
  <si>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</si>
  <si>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</si>
  <si>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</si>
  <si>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</si>
  <si>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</si>
  <si>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</si>
  <si>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</si>
  <si>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</si>
  <si>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</si>
  <si>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</si>
  <si>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</si>
  <si>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</si>
  <si>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</si>
  <si>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</si>
  <si>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</si>
  <si>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</si>
  <si>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</si>
  <si>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</si>
  <si>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</si>
  <si>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</si>
  <si>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</si>
  <si>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</si>
  <si>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</si>
  <si>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</si>
  <si>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</si>
  <si>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</si>
  <si>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</si>
  <si>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</si>
  <si>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</si>
  <si>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</si>
  <si>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</si>
  <si>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</si>
  <si>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</si>
  <si>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</si>
  <si>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</si>
  <si>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</si>
  <si>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</si>
  <si>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</si>
  <si>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</si>
  <si>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</si>
  <si>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</si>
  <si>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</si>
  <si>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</si>
  <si>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</si>
  <si>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</si>
  <si>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</si>
  <si>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</si>
  <si>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</si>
  <si>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</si>
  <si>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</si>
  <si>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</si>
  <si>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</si>
  <si>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</si>
  <si>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</si>
  <si>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</si>
  <si>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</si>
  <si>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</si>
  <si>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</si>
  <si>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</si>
  <si>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</si>
  <si>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</si>
  <si>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</si>
  <si>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</si>
  <si>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</si>
  <si>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</si>
  <si>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</si>
  <si>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</si>
  <si>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</si>
  <si>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</si>
  <si>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</si>
  <si>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</si>
  <si>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</si>
  <si>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</si>
  <si>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</si>
  <si>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</si>
  <si>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</si>
  <si>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</si>
  <si>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</si>
  <si>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</si>
  <si>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</si>
  <si>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</si>
  <si>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</si>
  <si>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</si>
  <si>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</si>
  <si>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</si>
  <si>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</si>
  <si>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</si>
  <si>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</si>
  <si>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</si>
  <si>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</si>
  <si>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</si>
  <si>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</si>
  <si>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</si>
  <si>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</si>
  <si>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</si>
  <si>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</si>
  <si>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</si>
  <si>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</si>
  <si>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</si>
  <si>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</si>
  <si>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</si>
  <si>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</si>
  <si>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</si>
  <si>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</si>
  <si>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</si>
  <si>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</si>
  <si>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</si>
  <si>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</si>
  <si>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</si>
  <si>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</si>
  <si>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</si>
  <si>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</si>
  <si>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</si>
  <si>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</si>
  <si>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</si>
  <si>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</si>
  <si>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</si>
  <si>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</si>
  <si>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</si>
  <si>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</si>
  <si>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</si>
  <si>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</si>
  <si>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</si>
  <si>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</si>
  <si>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</si>
  <si>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</si>
  <si>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</si>
  <si>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</si>
  <si>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</si>
  <si>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</si>
  <si>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</si>
  <si>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</si>
  <si>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</si>
  <si>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</si>
  <si>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</si>
  <si>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</si>
  <si>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</si>
  <si>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</si>
  <si>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</si>
  <si>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</si>
  <si>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</si>
  <si>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</si>
  <si>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</si>
  <si>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</si>
  <si>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</si>
  <si>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</si>
  <si>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</si>
  <si>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</si>
  <si>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</si>
  <si>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</si>
  <si>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</si>
  <si>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</si>
  <si>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</si>
  <si>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</si>
  <si>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</si>
  <si>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</si>
  <si>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</si>
  <si>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</si>
  <si>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</si>
  <si>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</si>
  <si>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</si>
  <si>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</si>
  <si>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</si>
  <si>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</si>
  <si>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</si>
  <si>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</si>
  <si>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</si>
  <si>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</si>
  <si>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</si>
  <si>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</si>
  <si>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</si>
  <si>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</si>
  <si>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</si>
  <si>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</si>
  <si>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</si>
  <si>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</si>
  <si>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</si>
  <si>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</si>
  <si>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</si>
  <si>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</si>
  <si>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</si>
  <si>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</si>
  <si>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</si>
  <si>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</si>
  <si>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</si>
  <si>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</si>
  <si>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</si>
  <si>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</si>
  <si>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</si>
  <si>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</si>
  <si>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</si>
  <si>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</si>
  <si>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</si>
  <si>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</si>
  <si>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</si>
  <si>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</si>
  <si>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</si>
  <si>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</si>
  <si>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</si>
  <si>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</si>
  <si>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</si>
  <si>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</si>
  <si>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</si>
  <si>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</si>
  <si>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</si>
  <si>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</si>
  <si>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</si>
  <si>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</si>
  <si>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</si>
  <si>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</si>
  <si>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</si>
  <si>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</si>
  <si>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</si>
  <si>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</si>
  <si>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</si>
  <si>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</si>
  <si>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</si>
  <si>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</si>
  <si>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</si>
  <si>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</si>
  <si>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</si>
  <si>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</si>
  <si>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</si>
  <si>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</si>
  <si>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</si>
  <si>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</si>
  <si>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</si>
  <si>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</si>
  <si>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</si>
  <si>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</si>
  <si>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</si>
  <si>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</si>
  <si>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</si>
  <si>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</si>
  <si>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</si>
  <si>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</si>
  <si>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</si>
  <si>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</si>
  <si>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</si>
  <si>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</si>
  <si>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</si>
  <si>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</si>
  <si>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</si>
  <si>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</si>
  <si>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</si>
  <si>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</si>
  <si>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</si>
  <si>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</si>
  <si>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</si>
  <si>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</si>
  <si>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</si>
  <si>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</si>
  <si>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</si>
  <si>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</si>
  <si>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</si>
  <si>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</si>
  <si>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</si>
  <si>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</si>
  <si>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</si>
  <si>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</si>
  <si>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</si>
  <si>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</si>
  <si>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</si>
  <si>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</si>
  <si>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</si>
  <si>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</si>
  <si>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</si>
  <si>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</si>
  <si>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</si>
  <si>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</si>
  <si>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</si>
  <si>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</si>
  <si>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</si>
  <si>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</si>
  <si>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</si>
  <si>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</si>
  <si>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</si>
  <si>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</si>
  <si>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</si>
  <si>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</si>
  <si>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</si>
  <si>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</si>
  <si>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</si>
  <si>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</si>
  <si>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</si>
  <si>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</si>
  <si>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</si>
  <si>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</si>
  <si>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</si>
  <si>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</si>
  <si>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</si>
  <si>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</si>
  <si>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</si>
  <si>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</si>
  <si>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</si>
  <si>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</si>
  <si>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</si>
  <si>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</si>
  <si>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</si>
  <si>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</si>
  <si>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</si>
  <si>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</si>
  <si>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</si>
  <si>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</si>
  <si>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</si>
  <si>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</si>
  <si>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</si>
  <si>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</si>
  <si>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</si>
  <si>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</si>
  <si>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</si>
  <si>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</si>
  <si>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</si>
  <si>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</si>
  <si>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</si>
  <si>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</si>
  <si>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</si>
  <si>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</si>
  <si>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</si>
  <si>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</si>
  <si>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</si>
  <si>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</si>
  <si>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</si>
  <si>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</si>
  <si>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</si>
  <si>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</si>
  <si>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</si>
  <si>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</si>
  <si>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</si>
  <si>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</si>
  <si>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</si>
  <si>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</si>
  <si>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</si>
  <si>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</si>
  <si>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</si>
  <si>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</si>
  <si>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</si>
  <si>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</si>
  <si>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</si>
  <si>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</si>
  <si>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</si>
  <si>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</si>
  <si>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</si>
  <si>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</si>
  <si>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</si>
  <si>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</si>
  <si>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</si>
  <si>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</si>
  <si>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</si>
  <si>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</si>
  <si>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</si>
  <si>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</si>
  <si>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</si>
  <si>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</si>
  <si>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</si>
  <si>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</si>
  <si>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</si>
  <si>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</si>
  <si>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</si>
  <si>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</si>
  <si>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</si>
  <si>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</si>
  <si>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</si>
  <si>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</si>
  <si>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</si>
  <si>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</si>
  <si>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</si>
  <si>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</si>
  <si>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</si>
  <si>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</si>
  <si>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</si>
  <si>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</si>
  <si>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</si>
  <si>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</si>
  <si>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</si>
  <si>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</si>
  <si>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</si>
  <si>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</si>
  <si>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</si>
  <si>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</si>
  <si>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</si>
  <si>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</si>
  <si>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</si>
  <si>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</si>
  <si>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</si>
  <si>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</si>
  <si>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</si>
  <si>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</si>
  <si>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</si>
  <si>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</si>
  <si>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</si>
  <si>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</si>
  <si>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</si>
  <si>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</si>
  <si>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</si>
  <si>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</si>
  <si>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</si>
  <si>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</si>
  <si>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</si>
  <si>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</si>
  <si>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</si>
  <si>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</si>
  <si>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</si>
  <si>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</si>
  <si>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</si>
  <si>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</si>
  <si>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</si>
  <si>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</si>
  <si>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</si>
  <si>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</si>
  <si>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</si>
  <si>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</si>
  <si>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</si>
  <si>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</si>
  <si>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</si>
  <si>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</si>
  <si>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</si>
  <si>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</si>
  <si>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</si>
  <si>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</si>
  <si>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</si>
  <si>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</si>
  <si>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</si>
  <si>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</si>
  <si>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</si>
  <si>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</si>
  <si>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</si>
  <si>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</si>
  <si>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</si>
  <si>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</si>
  <si>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</si>
  <si>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</si>
  <si>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</si>
  <si>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</si>
  <si>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</si>
  <si>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</si>
  <si>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</si>
  <si>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</si>
  <si>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</si>
  <si>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</si>
  <si>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</si>
  <si>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</si>
  <si>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</si>
  <si>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</si>
  <si>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</si>
  <si>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</si>
  <si>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</si>
  <si>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</si>
  <si>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</si>
  <si>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</si>
  <si>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</si>
  <si>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</si>
  <si>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</si>
  <si>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</si>
  <si>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</si>
  <si>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</si>
  <si>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</si>
  <si>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</si>
  <si>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</si>
  <si>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</si>
  <si>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</si>
  <si>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</si>
  <si>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</si>
  <si>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</si>
  <si>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</si>
  <si>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</si>
  <si>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</si>
  <si>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</si>
  <si>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</si>
  <si>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</si>
  <si>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</si>
  <si>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</si>
  <si>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</si>
  <si>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</si>
  <si>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</si>
  <si>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</si>
  <si>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</si>
  <si>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</si>
  <si>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</si>
  <si>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</si>
  <si>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</si>
  <si>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</si>
  <si>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</si>
  <si>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</si>
  <si>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</si>
  <si>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</si>
  <si>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</si>
  <si>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</si>
  <si>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</si>
  <si>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</si>
  <si>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</si>
  <si>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</si>
  <si>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</si>
  <si>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</si>
  <si>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</si>
  <si>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</si>
  <si>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</si>
  <si>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</si>
  <si>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</si>
  <si>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</si>
  <si>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</si>
  <si>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</si>
  <si>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</si>
  <si>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</si>
  <si>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</si>
  <si>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</si>
  <si>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</si>
  <si>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</si>
  <si>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</si>
  <si>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</si>
  <si>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</si>
  <si>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</si>
  <si>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</si>
  <si>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</si>
  <si>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</si>
  <si>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</si>
  <si>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</si>
  <si>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</si>
  <si>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</si>
  <si>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</si>
  <si>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</si>
  <si>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</si>
  <si>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</si>
  <si>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</si>
  <si>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</si>
  <si>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</si>
  <si>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</si>
  <si>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</si>
  <si>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</si>
  <si>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</si>
  <si>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</si>
  <si>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</si>
  <si>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</si>
  <si>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</si>
  <si>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</si>
  <si>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</si>
  <si>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</si>
  <si>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</si>
  <si>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</si>
  <si>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</si>
  <si>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</si>
  <si>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</si>
  <si>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</si>
  <si>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</si>
  <si>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</si>
  <si>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</si>
  <si>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</si>
  <si>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</si>
  <si>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</si>
  <si>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</si>
  <si>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</si>
  <si>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</si>
  <si>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</si>
  <si>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</si>
  <si>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</si>
  <si>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</si>
  <si>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</si>
  <si>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</si>
  <si>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</si>
  <si>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</si>
  <si>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</si>
  <si>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</si>
  <si>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</si>
  <si>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</si>
  <si>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</si>
  <si>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</si>
  <si>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</si>
  <si>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</si>
  <si>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</si>
  <si>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</si>
  <si>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</si>
  <si>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</si>
  <si>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</si>
  <si>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</si>
  <si>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</si>
  <si>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</si>
  <si>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</si>
  <si>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</si>
  <si>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</si>
  <si>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</si>
  <si>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</si>
  <si>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</si>
  <si>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</si>
  <si>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</si>
  <si>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</si>
  <si>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</si>
  <si>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</si>
  <si>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</si>
  <si>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</si>
  <si>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</si>
  <si>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</si>
  <si>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</si>
  <si>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</si>
  <si>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</si>
  <si>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</si>
  <si>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</si>
  <si>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</si>
  <si>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</si>
  <si>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</si>
  <si>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</si>
  <si>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</si>
  <si>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</si>
  <si>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</si>
  <si>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</si>
  <si>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</si>
  <si>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</si>
  <si>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</si>
  <si>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</si>
  <si>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</si>
  <si>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</si>
  <si>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</si>
  <si>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</si>
  <si>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</si>
  <si>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</si>
  <si>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</si>
  <si>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</si>
  <si>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</si>
  <si>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</si>
  <si>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</si>
  <si>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</si>
  <si>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</si>
  <si>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</si>
  <si>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</si>
  <si>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</si>
  <si>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</si>
  <si>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</si>
  <si>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</si>
  <si>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</si>
  <si>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</si>
  <si>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</si>
  <si>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</si>
  <si>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</si>
  <si>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</si>
  <si>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</si>
  <si>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</si>
  <si>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</si>
  <si>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</si>
  <si>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</si>
  <si>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</si>
  <si>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</si>
  <si>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</si>
  <si>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</si>
  <si>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</si>
  <si>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</si>
  <si>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</si>
  <si>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</si>
  <si>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</si>
  <si>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</si>
  <si>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</si>
  <si>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</si>
  <si>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</si>
  <si>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</si>
  <si>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</si>
  <si>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</si>
  <si>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</si>
  <si>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</si>
  <si>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</si>
  <si>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</si>
  <si>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</si>
  <si>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</si>
  <si>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</si>
  <si>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</si>
  <si>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</si>
  <si>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</si>
  <si>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</si>
  <si>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</si>
  <si>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</si>
  <si>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</si>
  <si>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</si>
  <si>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</si>
  <si>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</si>
  <si>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</si>
  <si>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</si>
  <si>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</si>
  <si>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</si>
  <si>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</si>
  <si>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</si>
  <si>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</si>
  <si>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</si>
  <si>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</si>
  <si>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</si>
  <si>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</si>
  <si>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</si>
  <si>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</si>
  <si>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</si>
  <si>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</si>
  <si>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</si>
  <si>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</si>
  <si>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</si>
  <si>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</si>
  <si>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</si>
  <si>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</si>
  <si>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</si>
  <si>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</si>
  <si>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</si>
  <si>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</si>
  <si>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</si>
  <si>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</si>
  <si>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</si>
  <si>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</si>
  <si>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</si>
  <si>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</si>
  <si>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</si>
  <si>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</si>
  <si>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</si>
  <si>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</si>
  <si>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</si>
  <si>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</si>
  <si>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</si>
  <si>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</si>
  <si>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</si>
  <si>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</si>
  <si>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</si>
  <si>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</si>
  <si>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</si>
  <si>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</si>
  <si>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</si>
  <si>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</si>
  <si>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</si>
  <si>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</si>
  <si>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</si>
  <si>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</si>
  <si>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</si>
  <si>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</si>
  <si>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</si>
  <si>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</si>
  <si>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</si>
  <si>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</si>
  <si>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</si>
  <si>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</si>
  <si>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</si>
  <si>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</si>
  <si>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</si>
  <si>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</si>
  <si>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</si>
  <si>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</si>
  <si>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</si>
  <si>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</si>
  <si>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</si>
  <si>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</si>
  <si>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</si>
  <si>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</si>
  <si>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</si>
  <si>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</si>
  <si>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</si>
  <si>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</si>
  <si>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</si>
  <si>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</si>
  <si>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</si>
  <si>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</si>
  <si>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</si>
  <si>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</si>
  <si>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</si>
  <si>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</si>
  <si>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</si>
  <si>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</si>
  <si>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</si>
  <si>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</si>
  <si>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</si>
  <si>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</si>
  <si>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</si>
  <si>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</si>
  <si>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</si>
  <si>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</si>
  <si>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</si>
  <si>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</si>
  <si>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</si>
  <si>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</si>
  <si>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</si>
  <si>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</si>
  <si>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</si>
  <si>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</si>
  <si>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</si>
  <si>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</si>
  <si>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</si>
  <si>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</si>
  <si>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</si>
  <si>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</si>
  <si>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</si>
  <si>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</si>
  <si>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</si>
  <si>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</si>
  <si>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</si>
  <si>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</si>
  <si>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</si>
  <si>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</si>
  <si>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</si>
  <si>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</si>
  <si>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</si>
  <si>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</si>
  <si>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</si>
  <si>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</si>
  <si>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</si>
  <si>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</si>
  <si>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</si>
  <si>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</si>
  <si>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</si>
  <si>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</si>
  <si>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</si>
  <si>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</si>
  <si>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</si>
  <si>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</si>
  <si>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</si>
  <si>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</si>
  <si>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</si>
  <si>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</si>
  <si>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</si>
  <si>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</si>
  <si>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</si>
  <si>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</si>
  <si>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</si>
  <si>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</si>
  <si>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</si>
  <si>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</si>
  <si>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</si>
  <si>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</si>
  <si>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</si>
  <si>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</si>
  <si>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</si>
  <si>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</si>
  <si>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</si>
  <si>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</si>
  <si>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</si>
  <si>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</si>
  <si>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</si>
  <si>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</si>
  <si>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</si>
  <si>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</si>
  <si>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</si>
  <si>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</si>
  <si>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</si>
  <si>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</si>
  <si>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</si>
  <si>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</si>
  <si>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</si>
  <si>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</si>
  <si>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</si>
  <si>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</si>
  <si>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</si>
  <si>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</si>
  <si>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</si>
  <si>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</si>
  <si>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</si>
  <si>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</si>
  <si>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</si>
  <si>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</si>
  <si>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</si>
  <si>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</si>
  <si>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</si>
  <si>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</si>
  <si>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</si>
  <si>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</si>
  <si>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</si>
  <si>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</si>
  <si>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</si>
  <si>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</si>
  <si>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</si>
  <si>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Jonathan CHARLES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</si>
  <si>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</si>
  <si>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</si>
  <si>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</si>
  <si>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</si>
  <si>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05217150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</si>
  <si>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</si>
  <si>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</si>
  <si>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</si>
  <si>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GAVE DE PAU</t>
  </si>
  <si>
    <t xml:space="preserve">NOM_PRELEV_DETERM</t>
  </si>
  <si>
    <t xml:space="preserve">AQUABIO</t>
  </si>
  <si>
    <t xml:space="preserve">LB_STATION</t>
  </si>
  <si>
    <t xml:space="preserve">LE GAVE DE PAU EN AMONT DE LOURDES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</si>
  <si>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</si>
  <si>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</si>
  <si>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</si>
  <si>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</si>
  <si>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IBMR190-05770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</si>
  <si>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</si>
  <si>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</si>
  <si>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</si>
  <si>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</si>
  <si>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</si>
  <si>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</si>
  <si>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</si>
  <si>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</si>
  <si>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</si>
  <si>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</si>
  <si>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</si>
  <si>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</si>
  <si>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</si>
  <si>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</si>
  <si>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</si>
  <si>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</si>
  <si>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</si>
  <si>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</si>
  <si>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</si>
  <si>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</si>
  <si>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</si>
  <si>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</si>
  <si>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</si>
  <si>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</si>
  <si>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</si>
  <si>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</si>
  <si>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</si>
  <si>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</si>
  <si>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</si>
  <si>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</si>
  <si>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</si>
  <si>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</si>
  <si>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</si>
  <si>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</si>
  <si>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</si>
  <si>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</si>
  <si>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</si>
  <si>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</si>
  <si>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</si>
  <si>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</si>
  <si>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</si>
  <si>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</si>
  <si>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</si>
  <si>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</si>
  <si>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</si>
  <si>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</si>
  <si>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</si>
  <si>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</si>
  <si>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</si>
  <si>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</si>
  <si>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</si>
  <si>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</si>
  <si>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</si>
  <si>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</si>
  <si>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</si>
  <si>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</si>
  <si>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</si>
  <si>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</si>
  <si>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</si>
  <si>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</si>
  <si>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</si>
  <si>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</si>
  <si>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</si>
  <si>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</si>
  <si>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</si>
  <si>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</si>
  <si>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</si>
  <si>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</si>
  <si>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</si>
  <si>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</si>
  <si>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</si>
  <si>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</si>
  <si>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</si>
  <si>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</si>
  <si>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</si>
  <si>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</si>
  <si>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</si>
  <si>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fort courant, d'un substrat glissant et de zones profondes.
Les zones profondes ou à fort courant ont été prospectées depuis leurs bordures accessibles à pied du fait de la transparence suf</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</si>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</sst>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451678</v>
      </c>
      <c r="G10" s="25"/>
      <c r="H10" s="25"/>
    </row>
    <row r="11" customFormat="false" ht="15" hidden="false" customHeight="false" outlineLevel="0" collapsed="false">
      <c r="A11" s="26" t="s">
        <v>5185</v>
      </c>
      <c r="B11" s="30" t="n">
        <v>43735</v>
      </c>
      <c r="D11" s="26" t="s">
        <v>5186</v>
      </c>
      <c r="E11" s="29" t="n">
        <v>6224939</v>
      </c>
      <c r="G11" s="25"/>
      <c r="H11" s="25"/>
    </row>
    <row r="12" customFormat="false" ht="15" hidden="false" customHeight="false" outlineLevel="0" collapsed="false">
      <c r="A12" s="26" t="s">
        <v>5187</v>
      </c>
      <c r="B12" s="29" t="s">
        <v>5188</v>
      </c>
      <c r="D12" s="26" t="s">
        <v>5189</v>
      </c>
      <c r="E12" s="29" t="n">
        <v>451586</v>
      </c>
      <c r="G12" s="25"/>
      <c r="H12" s="25"/>
    </row>
    <row r="13" customFormat="false" ht="17.25" hidden="false" customHeight="true" outlineLevel="0" collapsed="false">
      <c r="A13" s="12"/>
      <c r="B13" s="31"/>
      <c r="D13" s="26" t="s">
        <v>5190</v>
      </c>
      <c r="E13" s="29" t="n">
        <v>6224900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451678</v>
      </c>
    </row>
    <row r="18" customFormat="false" ht="15" hidden="false" customHeight="false" outlineLevel="0" collapsed="false">
      <c r="A18" s="36"/>
      <c r="B18" s="37" t="s">
        <v>5198</v>
      </c>
      <c r="C18" s="38" t="n">
        <f aca="false">E11</f>
        <v>6224939</v>
      </c>
    </row>
    <row r="19" customFormat="false" ht="15" hidden="false" customHeight="false" outlineLevel="0" collapsed="false">
      <c r="A19" s="33" t="s">
        <v>5199</v>
      </c>
      <c r="B19" s="39" t="n">
        <v>380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38.2999992370606</v>
      </c>
      <c r="C37" s="50"/>
      <c r="D37" s="55" t="s">
        <v>5221</v>
      </c>
      <c r="E37" s="34"/>
    </row>
    <row r="38" s="56" customFormat="true" ht="15" hidden="false" customHeight="true" outlineLevel="0" collapsed="false">
      <c r="A38" s="54" t="s">
        <v>5222</v>
      </c>
      <c r="B38" s="34" t="n">
        <v>0.01</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3</v>
      </c>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4</v>
      </c>
      <c r="C58" s="50"/>
      <c r="D58" s="26" t="s">
        <v>5240</v>
      </c>
      <c r="E58" s="62"/>
    </row>
    <row r="59" s="17" customFormat="true" ht="15" hidden="false" customHeight="false" outlineLevel="0" collapsed="false">
      <c r="A59" s="33" t="s">
        <v>5241</v>
      </c>
      <c r="B59" s="62" t="n">
        <v>4</v>
      </c>
      <c r="C59" s="50"/>
      <c r="D59" s="26" t="s">
        <v>5241</v>
      </c>
      <c r="E59" s="62"/>
    </row>
    <row r="60" s="17" customFormat="true" ht="15" hidden="false" customHeight="false" outlineLevel="0" collapsed="false">
      <c r="A60" s="33" t="s">
        <v>5242</v>
      </c>
      <c r="B60" s="62" t="n">
        <v>4</v>
      </c>
      <c r="C60" s="50"/>
      <c r="D60" s="26" t="s">
        <v>5242</v>
      </c>
      <c r="E60" s="62"/>
    </row>
    <row r="61" s="17" customFormat="true" ht="15" hidden="false" customHeight="false" outlineLevel="0" collapsed="false">
      <c r="A61" s="33" t="s">
        <v>5243</v>
      </c>
      <c r="B61" s="62" t="n">
        <v>1</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1</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4</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row>
    <row r="74" s="17" customFormat="true" ht="15" hidden="false" customHeight="false" outlineLevel="0" collapsed="false">
      <c r="A74" s="33" t="s">
        <v>5252</v>
      </c>
      <c r="B74" s="62" t="n">
        <v>3</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4</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2</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0</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4841</v>
      </c>
      <c r="B97" s="79" t="str">
        <f aca="false">IF(A97="NEWCOD",IF(ISBLANK(G97),"renseigner le champ 'Nouveau taxon'",G97),VLOOKUP(A97,'Ref Taxo'!A:B,2,FALSE()))</f>
        <v>Thamnobryum alopecurum</v>
      </c>
      <c r="C97" s="80" t="n">
        <f aca="false">IF(A97="NEWCOD",IF(ISBLANK(H97),"NoCod",H97),VLOOKUP(A97,'Ref Taxo'!A:D,4,FALSE()))</f>
        <v>1344</v>
      </c>
      <c r="D97" s="81" t="n">
        <v>0.00999999977648258</v>
      </c>
      <c r="E97" s="82" t="n">
        <v>0</v>
      </c>
      <c r="F97" s="82" t="s">
        <v>5277</v>
      </c>
      <c r="G97" s="83"/>
      <c r="H97" s="84"/>
    </row>
    <row r="98" customFormat="false" ht="15" hidden="false" customHeight="false" outlineLevel="0" collapsed="false">
      <c r="A98" s="78" t="s">
        <v>4754</v>
      </c>
      <c r="B98" s="79" t="str">
        <f aca="false">IF(A98="NEWCOD",IF(ISBLANK(G98),"renseigner le champ 'Nouveau taxon'",G98),VLOOKUP(A98,'Ref Taxo'!A:B,2,FALSE()))</f>
        <v>Stigeoclonium</v>
      </c>
      <c r="C98" s="80" t="n">
        <f aca="false">IF(A98="NEWCOD",IF(ISBLANK(H98),"NoCod",H98),VLOOKUP(A98,'Ref Taxo'!A:D,4,FALSE()))</f>
        <v>1119</v>
      </c>
      <c r="D98" s="81" t="n">
        <v>0.00999999977648258</v>
      </c>
      <c r="E98" s="82" t="n">
        <v>0</v>
      </c>
      <c r="F98" s="82" t="s">
        <v>5277</v>
      </c>
      <c r="G98" s="85"/>
      <c r="H98" s="86"/>
    </row>
    <row r="99" customFormat="false" ht="15" hidden="false" customHeight="false" outlineLevel="0" collapsed="false">
      <c r="A99" s="78" t="s">
        <v>2667</v>
      </c>
      <c r="B99" s="79" t="str">
        <f aca="false">IF(A99="NEWCOD",IF(ISBLANK(G99),"renseigner le champ 'Nouveau taxon'",G99),VLOOKUP(A99,'Ref Taxo'!A:B,2,FALSE()))</f>
        <v>Leptodictyum riparium</v>
      </c>
      <c r="C99" s="80" t="n">
        <f aca="false">IF(A99="NEWCOD",IF(ISBLANK(H99),"NoCod",H99),VLOOKUP(A99,'Ref Taxo'!A:D,4,FALSE()))</f>
        <v>1244</v>
      </c>
      <c r="D99" s="81" t="n">
        <v>0.00999999977648258</v>
      </c>
      <c r="E99" s="82" t="n">
        <v>0</v>
      </c>
      <c r="F99" s="82" t="s">
        <v>5277</v>
      </c>
      <c r="G99" s="85"/>
      <c r="H99" s="86"/>
    </row>
    <row r="100" customFormat="false" ht="15" hidden="false" customHeight="false" outlineLevel="0" collapsed="false">
      <c r="A100" s="78" t="s">
        <v>1232</v>
      </c>
      <c r="B100" s="79" t="str">
        <f aca="false">IF(A100="NEWCOD",IF(ISBLANK(G100),"renseigner le champ 'Nouveau taxon'",G100),VLOOKUP(A100,'Ref Taxo'!A:B,2,FALSE()))</f>
        <v>Cratoneuron filicinum</v>
      </c>
      <c r="C100" s="80" t="n">
        <f aca="false">IF(A100="NEWCOD",IF(ISBLANK(H100),"NoCod",H100),VLOOKUP(A100,'Ref Taxo'!A:D,4,FALSE()))</f>
        <v>1233</v>
      </c>
      <c r="D100" s="81" t="n">
        <v>0.00999999977648258</v>
      </c>
      <c r="E100" s="82" t="n">
        <v>0</v>
      </c>
      <c r="F100" s="82" t="s">
        <v>5277</v>
      </c>
      <c r="G100" s="85"/>
      <c r="H100" s="86"/>
    </row>
    <row r="101" customFormat="false" ht="15" hidden="false" customHeight="false" outlineLevel="0" collapsed="false">
      <c r="A101" s="78" t="s">
        <v>5278</v>
      </c>
      <c r="B101" s="79" t="str">
        <f aca="false">IF(A101="NEWCOD",IF(ISBLANK(G101),"renseigner le champ 'Nouveau taxon'",G101),VLOOKUP(A101,'Ref Taxo'!A:B,2,FALSE()))</f>
        <v>Senecio inaequidens</v>
      </c>
      <c r="C101" s="80" t="n">
        <f aca="false">IF(A101="NEWCOD",IF(ISBLANK(H101),"NoCod",H101),VLOOKUP(A101,'Ref Taxo'!A:D,4,FALSE()))</f>
        <v>29932</v>
      </c>
      <c r="D101" s="81" t="n">
        <v>0.00999999977648258</v>
      </c>
      <c r="E101" s="82" t="n">
        <v>0</v>
      </c>
      <c r="F101" s="82" t="s">
        <v>5277</v>
      </c>
      <c r="G101" s="85" t="s">
        <v>4468</v>
      </c>
      <c r="H101" s="86" t="n">
        <v>29932</v>
      </c>
    </row>
    <row r="102" customFormat="false" ht="15" hidden="false" customHeight="false" outlineLevel="0" collapsed="false">
      <c r="A102" s="78" t="s">
        <v>2072</v>
      </c>
      <c r="B102" s="79" t="str">
        <f aca="false">IF(A102="NEWCOD",IF(ISBLANK(G102),"renseigner le champ 'Nouveau taxon'",G102),VLOOKUP(A102,'Ref Taxo'!A:B,2,FALSE()))</f>
        <v>Glyceria</v>
      </c>
      <c r="C102" s="80" t="n">
        <f aca="false">IF(A102="NEWCOD",IF(ISBLANK(H102),"NoCod",H102),VLOOKUP(A102,'Ref Taxo'!A:D,4,FALSE()))</f>
        <v>1562</v>
      </c>
      <c r="D102" s="81" t="n">
        <v>0.00999999977648258</v>
      </c>
      <c r="E102" s="82" t="n">
        <v>0</v>
      </c>
      <c r="F102" s="82" t="s">
        <v>5277</v>
      </c>
      <c r="G102" s="85"/>
      <c r="H102" s="86"/>
    </row>
    <row r="103" customFormat="false" ht="15" hidden="false" customHeight="false" outlineLevel="0" collapsed="false">
      <c r="A103" s="78" t="s">
        <v>62</v>
      </c>
      <c r="B103" s="79" t="str">
        <f aca="false">IF(A103="NEWCOD",IF(ISBLANK(G103),"renseigner le champ 'Nouveau taxon'",G103),VLOOKUP(A103,'Ref Taxo'!A:B,2,FALSE()))</f>
        <v>Agrostis stolonifera</v>
      </c>
      <c r="C103" s="80" t="n">
        <f aca="false">IF(A103="NEWCOD",IF(ISBLANK(H103),"NoCod",H103),VLOOKUP(A103,'Ref Taxo'!A:D,4,FALSE()))</f>
        <v>1543</v>
      </c>
      <c r="D103" s="81" t="n">
        <v>0.00999999977648258</v>
      </c>
      <c r="E103" s="82" t="n">
        <v>0</v>
      </c>
      <c r="F103" s="82" t="s">
        <v>5277</v>
      </c>
      <c r="G103" s="85"/>
      <c r="H103" s="86"/>
    </row>
    <row r="104" customFormat="false" ht="15" hidden="false" customHeight="false" outlineLevel="0" collapsed="false">
      <c r="A104" s="78" t="s">
        <v>1062</v>
      </c>
      <c r="B104" s="79" t="str">
        <f aca="false">IF(A104="NEWCOD",IF(ISBLANK(G104),"renseigner le champ 'Nouveau taxon'",G104),VLOOKUP(A104,'Ref Taxo'!A:B,2,FALSE()))</f>
        <v>Cinclidotus fontinaloides</v>
      </c>
      <c r="C104" s="80" t="n">
        <f aca="false">IF(A104="NEWCOD",IF(ISBLANK(H104),"NoCod",H104),VLOOKUP(A104,'Ref Taxo'!A:D,4,FALSE()))</f>
        <v>1320</v>
      </c>
      <c r="D104" s="81" t="n">
        <v>0.00999999977648258</v>
      </c>
      <c r="E104" s="82" t="n">
        <v>0</v>
      </c>
      <c r="F104" s="82" t="s">
        <v>5277</v>
      </c>
      <c r="G104" s="85"/>
      <c r="H104" s="86"/>
    </row>
    <row r="105" customFormat="false" ht="15" hidden="false" customHeight="false" outlineLevel="0" collapsed="false">
      <c r="A105" s="78" t="s">
        <v>1930</v>
      </c>
      <c r="B105" s="79" t="str">
        <f aca="false">IF(A105="NEWCOD",IF(ISBLANK(G105),"renseigner le champ 'Nouveau taxon'",G105),VLOOKUP(A105,'Ref Taxo'!A:B,2,FALSE()))</f>
        <v>Fissidens grandifrons</v>
      </c>
      <c r="C105" s="80" t="n">
        <f aca="false">IF(A105="NEWCOD",IF(ISBLANK(H105),"NoCod",H105),VLOOKUP(A105,'Ref Taxo'!A:D,4,FALSE()))</f>
        <v>19666</v>
      </c>
      <c r="D105" s="81" t="n">
        <v>0.00999999977648258</v>
      </c>
      <c r="E105" s="82" t="n">
        <v>0</v>
      </c>
      <c r="F105" s="82" t="s">
        <v>5277</v>
      </c>
      <c r="G105" s="85"/>
      <c r="H105" s="86"/>
    </row>
    <row r="106" customFormat="false" ht="15" hidden="false" customHeight="false" outlineLevel="0" collapsed="false">
      <c r="A106" s="78" t="s">
        <v>1444</v>
      </c>
      <c r="B106" s="79" t="str">
        <f aca="false">IF(A106="NEWCOD",IF(ISBLANK(G106),"renseigner le champ 'Nouveau taxon'",G106),VLOOKUP(A106,'Ref Taxo'!A:B,2,FALSE()))</f>
        <v>Dichodontium pellucidum</v>
      </c>
      <c r="C106" s="80" t="n">
        <f aca="false">IF(A106="NEWCOD",IF(ISBLANK(H106),"NoCod",H106),VLOOKUP(A106,'Ref Taxo'!A:D,4,FALSE()))</f>
        <v>1278</v>
      </c>
      <c r="D106" s="81" t="n">
        <v>0.00999999977648258</v>
      </c>
      <c r="E106" s="82" t="n">
        <v>0</v>
      </c>
      <c r="F106" s="82" t="s">
        <v>5277</v>
      </c>
      <c r="G106" s="85"/>
      <c r="H106" s="86"/>
    </row>
    <row r="107" customFormat="false" ht="15" hidden="false" customHeight="false" outlineLevel="0" collapsed="false">
      <c r="A107" s="78" t="s">
        <v>3136</v>
      </c>
      <c r="B107" s="79" t="str">
        <f aca="false">IF(A107="NEWCOD",IF(ISBLANK(G107),"renseigner le champ 'Nouveau taxon'",G107),VLOOKUP(A107,'Ref Taxo'!A:B,2,FALSE()))</f>
        <v>Nasturtium officinale</v>
      </c>
      <c r="C107" s="80" t="n">
        <f aca="false">IF(A107="NEWCOD",IF(ISBLANK(H107),"NoCod",H107),VLOOKUP(A107,'Ref Taxo'!A:D,4,FALSE()))</f>
        <v>1763</v>
      </c>
      <c r="D107" s="81" t="n">
        <v>0.00999999977648258</v>
      </c>
      <c r="E107" s="82" t="n">
        <v>0</v>
      </c>
      <c r="F107" s="82" t="s">
        <v>5277</v>
      </c>
      <c r="G107" s="85"/>
      <c r="H107" s="86"/>
    </row>
    <row r="108" customFormat="false" ht="15" hidden="false" customHeight="false" outlineLevel="0" collapsed="false">
      <c r="A108" s="78" t="s">
        <v>146</v>
      </c>
      <c r="B108" s="79" t="str">
        <f aca="false">IF(A108="NEWCOD",IF(ISBLANK(G108),"renseigner le champ 'Nouveau taxon'",G108),VLOOKUP(A108,'Ref Taxo'!A:B,2,FALSE()))</f>
        <v>Amaranthus</v>
      </c>
      <c r="C108" s="80" t="n">
        <f aca="false">IF(A108="NEWCOD",IF(ISBLANK(H108),"NoCod",H108),VLOOKUP(A108,'Ref Taxo'!A:D,4,FALSE()))</f>
        <v>19758</v>
      </c>
      <c r="D108" s="81" t="n">
        <v>0.00999999977648258</v>
      </c>
      <c r="E108" s="82" t="n">
        <v>0</v>
      </c>
      <c r="F108" s="82" t="s">
        <v>5277</v>
      </c>
      <c r="G108" s="85"/>
      <c r="H108" s="86"/>
    </row>
    <row r="109" customFormat="false" ht="15" hidden="false" customHeight="false" outlineLevel="0" collapsed="false">
      <c r="A109" s="78" t="s">
        <v>1409</v>
      </c>
      <c r="B109" s="79" t="str">
        <f aca="false">IF(A109="NEWCOD",IF(ISBLANK(G109),"renseigner le champ 'Nouveau taxon'",G109),VLOOKUP(A109,'Ref Taxo'!A:B,2,FALSE()))</f>
        <v>Didymodon spadiceus</v>
      </c>
      <c r="C109" s="80" t="n">
        <f aca="false">IF(A109="NEWCOD",IF(ISBLANK(H109),"NoCod",H109),VLOOKUP(A109,'Ref Taxo'!A:D,4,FALSE()))</f>
        <v>19618</v>
      </c>
      <c r="D109" s="81" t="n">
        <v>0.00999999977648258</v>
      </c>
      <c r="E109" s="82" t="n">
        <v>0</v>
      </c>
      <c r="F109" s="82" t="s">
        <v>5277</v>
      </c>
      <c r="G109" s="85"/>
      <c r="H109" s="86"/>
    </row>
    <row r="110" customFormat="false" ht="15" hidden="false" customHeight="false" outlineLevel="0" collapsed="false">
      <c r="A110" s="78" t="s">
        <v>2211</v>
      </c>
      <c r="B110" s="79" t="str">
        <f aca="false">IF(A110="NEWCOD",IF(ISBLANK(G110),"renseigner le champ 'Nouveau taxon'",G110),VLOOKUP(A110,'Ref Taxo'!A:B,2,FALSE()))</f>
        <v>Hildenbrandia</v>
      </c>
      <c r="C110" s="80" t="n">
        <f aca="false">IF(A110="NEWCOD",IF(ISBLANK(H110),"NoCod",H110),VLOOKUP(A110,'Ref Taxo'!A:D,4,FALSE()))</f>
        <v>1157</v>
      </c>
      <c r="D110" s="81" t="n">
        <v>0.00999999977648258</v>
      </c>
      <c r="E110" s="82" t="n">
        <v>0</v>
      </c>
      <c r="F110" s="82" t="s">
        <v>5277</v>
      </c>
      <c r="G110" s="85"/>
      <c r="H110" s="86"/>
    </row>
    <row r="111" customFormat="false" ht="15" hidden="false" customHeight="false" outlineLevel="0" collapsed="false">
      <c r="A111" s="78" t="s">
        <v>3395</v>
      </c>
      <c r="B111" s="79" t="str">
        <f aca="false">IF(A111="NEWCOD",IF(ISBLANK(G111),"renseigner le champ 'Nouveau taxon'",G111),VLOOKUP(A111,'Ref Taxo'!A:B,2,FALSE()))</f>
        <v>Persicaria maculosa</v>
      </c>
      <c r="C111" s="80" t="n">
        <f aca="false">IF(A111="NEWCOD",IF(ISBLANK(H111),"NoCod",H111),VLOOKUP(A111,'Ref Taxo'!A:D,4,FALSE()))</f>
        <v>30056</v>
      </c>
      <c r="D111" s="81" t="n">
        <v>0.00999999977648258</v>
      </c>
      <c r="E111" s="82" t="n">
        <v>0</v>
      </c>
      <c r="F111" s="82" t="s">
        <v>5277</v>
      </c>
      <c r="G111" s="85"/>
      <c r="H111" s="86"/>
    </row>
    <row r="112" customFormat="false" ht="15" hidden="false" customHeight="false" outlineLevel="0" collapsed="false">
      <c r="A112" s="78" t="s">
        <v>4993</v>
      </c>
      <c r="B112" s="79" t="str">
        <f aca="false">IF(A112="NEWCOD",IF(ISBLANK(G112),"renseigner le champ 'Nouveau taxon'",G112),VLOOKUP(A112,'Ref Taxo'!A:B,2,FALSE()))</f>
        <v>Ulothrix</v>
      </c>
      <c r="C112" s="80" t="n">
        <f aca="false">IF(A112="NEWCOD",IF(ISBLANK(H112),"NoCod",H112),VLOOKUP(A112,'Ref Taxo'!A:D,4,FALSE()))</f>
        <v>1142</v>
      </c>
      <c r="D112" s="81" t="n">
        <v>0.00999999977648258</v>
      </c>
      <c r="E112" s="82" t="n">
        <v>0</v>
      </c>
      <c r="F112" s="82" t="s">
        <v>5277</v>
      </c>
      <c r="G112" s="85"/>
      <c r="H112" s="86"/>
    </row>
    <row r="113" customFormat="false" ht="15" hidden="false" customHeight="false" outlineLevel="0" collapsed="false">
      <c r="A113" s="78" t="s">
        <v>3371</v>
      </c>
      <c r="B113" s="79" t="str">
        <f aca="false">IF(A113="NEWCOD",IF(ISBLANK(G113),"renseigner le champ 'Nouveau taxon'",G113),VLOOKUP(A113,'Ref Taxo'!A:B,2,FALSE()))</f>
        <v>Pellia endiviifolia</v>
      </c>
      <c r="C113" s="80" t="n">
        <f aca="false">IF(A113="NEWCOD",IF(ISBLANK(H113),"NoCod",H113),VLOOKUP(A113,'Ref Taxo'!A:D,4,FALSE()))</f>
        <v>1197</v>
      </c>
      <c r="D113" s="81" t="n">
        <v>0.00999999977648258</v>
      </c>
      <c r="E113" s="82" t="n">
        <v>0</v>
      </c>
      <c r="F113" s="82" t="s">
        <v>5277</v>
      </c>
      <c r="G113" s="85"/>
      <c r="H113" s="86"/>
    </row>
    <row r="114" customFormat="false" ht="15" hidden="false" customHeight="false" outlineLevel="0" collapsed="false">
      <c r="A114" s="78" t="s">
        <v>469</v>
      </c>
      <c r="B114" s="79" t="str">
        <f aca="false">IF(A114="NEWCOD",IF(ISBLANK(G114),"renseigner le champ 'Nouveau taxon'",G114),VLOOKUP(A114,'Ref Taxo'!A:B,2,FALSE()))</f>
        <v>Brachythecium rivulare</v>
      </c>
      <c r="C114" s="80" t="n">
        <f aca="false">IF(A114="NEWCOD",IF(ISBLANK(H114),"NoCod",H114),VLOOKUP(A114,'Ref Taxo'!A:D,4,FALSE()))</f>
        <v>1260</v>
      </c>
      <c r="D114" s="81" t="n">
        <v>0.00999999977648258</v>
      </c>
      <c r="E114" s="82" t="n">
        <v>0</v>
      </c>
      <c r="F114" s="82" t="s">
        <v>5277</v>
      </c>
      <c r="G114" s="85"/>
      <c r="H114" s="86"/>
    </row>
    <row r="115" customFormat="false" ht="15" hidden="false" customHeight="false" outlineLevel="0" collapsed="false">
      <c r="A115" s="78" t="s">
        <v>1907</v>
      </c>
      <c r="B115" s="79" t="str">
        <f aca="false">IF(A115="NEWCOD",IF(ISBLANK(G115),"renseigner le champ 'Nouveau taxon'",G115),VLOOKUP(A115,'Ref Taxo'!A:B,2,FALSE()))</f>
        <v>Fissidens crassipes</v>
      </c>
      <c r="C115" s="80" t="n">
        <f aca="false">IF(A115="NEWCOD",IF(ISBLANK(H115),"NoCod",H115),VLOOKUP(A115,'Ref Taxo'!A:D,4,FALSE()))</f>
        <v>1294</v>
      </c>
      <c r="D115" s="81" t="n">
        <v>0.00999999977648258</v>
      </c>
      <c r="E115" s="82" t="n">
        <v>0</v>
      </c>
      <c r="F115" s="82" t="s">
        <v>5277</v>
      </c>
      <c r="G115" s="85"/>
      <c r="H115" s="86"/>
    </row>
    <row r="116" customFormat="false" ht="15" hidden="false" customHeight="false" outlineLevel="0" collapsed="false">
      <c r="A116" s="78" t="s">
        <v>5049</v>
      </c>
      <c r="B116" s="79" t="str">
        <f aca="false">IF(A116="NEWCOD",IF(ISBLANK(G116),"renseigner le champ 'Nouveau taxon'",G116),VLOOKUP(A116,'Ref Taxo'!A:B,2,FALSE()))</f>
        <v>Veronica anagallis-aquatica</v>
      </c>
      <c r="C116" s="80" t="n">
        <f aca="false">IF(A116="NEWCOD",IF(ISBLANK(H116),"NoCod",H116),VLOOKUP(A116,'Ref Taxo'!A:D,4,FALSE()))</f>
        <v>1955</v>
      </c>
      <c r="D116" s="81" t="n">
        <v>0.00999999977648258</v>
      </c>
      <c r="E116" s="82" t="n">
        <v>0</v>
      </c>
      <c r="F116" s="82" t="s">
        <v>5277</v>
      </c>
      <c r="G116" s="85"/>
      <c r="H116" s="86"/>
    </row>
    <row r="117" customFormat="false" ht="15" hidden="false" customHeight="false" outlineLevel="0" collapsed="false">
      <c r="A117" s="78" t="s">
        <v>5042</v>
      </c>
      <c r="B117" s="79" t="str">
        <f aca="false">IF(A117="NEWCOD",IF(ISBLANK(G117),"renseigner le champ 'Nouveau taxon'",G117),VLOOKUP(A117,'Ref Taxo'!A:B,2,FALSE()))</f>
        <v>Vaucheria</v>
      </c>
      <c r="C117" s="80" t="n">
        <f aca="false">IF(A117="NEWCOD",IF(ISBLANK(H117),"NoCod",H117),VLOOKUP(A117,'Ref Taxo'!A:D,4,FALSE()))</f>
        <v>1169</v>
      </c>
      <c r="D117" s="81" t="n">
        <v>0.00999999977648258</v>
      </c>
      <c r="E117" s="82" t="n">
        <v>0</v>
      </c>
      <c r="F117" s="82" t="s">
        <v>5277</v>
      </c>
      <c r="G117" s="85"/>
      <c r="H117" s="86"/>
    </row>
    <row r="118" customFormat="false" ht="15" hidden="false" customHeight="false" outlineLevel="0" collapsed="false">
      <c r="A118" s="78" t="s">
        <v>1720</v>
      </c>
      <c r="B118" s="79" t="str">
        <f aca="false">IF(A118="NEWCOD",IF(ISBLANK(G118),"renseigner le champ 'Nouveau taxon'",G118),VLOOKUP(A118,'Ref Taxo'!A:B,2,FALSE()))</f>
        <v>Equisetum arvense</v>
      </c>
      <c r="C118" s="80" t="n">
        <f aca="false">IF(A118="NEWCOD",IF(ISBLANK(H118),"NoCod",H118),VLOOKUP(A118,'Ref Taxo'!A:D,4,FALSE()))</f>
        <v>1384</v>
      </c>
      <c r="D118" s="81" t="n">
        <v>0.00999999977648258</v>
      </c>
      <c r="E118" s="82" t="n">
        <v>0</v>
      </c>
      <c r="F118" s="82" t="s">
        <v>5277</v>
      </c>
      <c r="G118" s="85"/>
      <c r="H118" s="86"/>
    </row>
    <row r="119" customFormat="false" ht="15" hidden="false" customHeight="false" outlineLevel="0" collapsed="false">
      <c r="A119" s="78" t="s">
        <v>1971</v>
      </c>
      <c r="B119" s="79" t="str">
        <f aca="false">IF(A119="NEWCOD",IF(ISBLANK(G119),"renseigner le champ 'Nouveau taxon'",G119),VLOOKUP(A119,'Ref Taxo'!A:B,2,FALSE()))</f>
        <v>Fontinalis antipyretica</v>
      </c>
      <c r="C119" s="80" t="n">
        <f aca="false">IF(A119="NEWCOD",IF(ISBLANK(H119),"NoCod",H119),VLOOKUP(A119,'Ref Taxo'!A:D,4,FALSE()))</f>
        <v>1310</v>
      </c>
      <c r="D119" s="81" t="n">
        <v>0.00999999977648258</v>
      </c>
      <c r="E119" s="82" t="n">
        <v>0</v>
      </c>
      <c r="F119" s="82" t="s">
        <v>5277</v>
      </c>
      <c r="G119" s="85"/>
      <c r="H119" s="86"/>
    </row>
    <row r="120" customFormat="false" ht="15" hidden="false" customHeight="false" outlineLevel="0" collapsed="false">
      <c r="A120" s="78" t="s">
        <v>1010</v>
      </c>
      <c r="B120" s="79" t="str">
        <f aca="false">IF(A120="NEWCOD",IF(ISBLANK(G120),"renseigner le champ 'Nouveau taxon'",G120),VLOOKUP(A120,'Ref Taxo'!A:B,2,FALSE()))</f>
        <v>Chiloscyphus polyanthos</v>
      </c>
      <c r="C120" s="80" t="n">
        <f aca="false">IF(A120="NEWCOD",IF(ISBLANK(H120),"NoCod",H120),VLOOKUP(A120,'Ref Taxo'!A:D,4,FALSE()))</f>
        <v>1186</v>
      </c>
      <c r="D120" s="81" t="n">
        <v>0.00999999977648258</v>
      </c>
      <c r="E120" s="82" t="n">
        <v>0</v>
      </c>
      <c r="F120" s="82" t="s">
        <v>5277</v>
      </c>
      <c r="G120" s="85"/>
      <c r="H120" s="86"/>
    </row>
    <row r="121" customFormat="false" ht="15" hidden="false" customHeight="false" outlineLevel="0" collapsed="false">
      <c r="A121" s="78" t="s">
        <v>5278</v>
      </c>
      <c r="B121" s="79" t="str">
        <f aca="false">IF(A121="NEWCOD",IF(ISBLANK(G121),"renseigner le champ 'Nouveau taxon'",G121),VLOOKUP(A121,'Ref Taxo'!A:B,2,FALSE()))</f>
        <v>Panicum capillare</v>
      </c>
      <c r="C121" s="80" t="n">
        <f aca="false">IF(A121="NEWCOD",IF(ISBLANK(H121),"NoCod",H121),VLOOKUP(A121,'Ref Taxo'!A:D,4,FALSE()))</f>
        <v>38665</v>
      </c>
      <c r="D121" s="81" t="n">
        <v>0.00999999977648258</v>
      </c>
      <c r="E121" s="82" t="n">
        <v>0</v>
      </c>
      <c r="F121" s="82" t="s">
        <v>5277</v>
      </c>
      <c r="G121" s="85" t="s">
        <v>3333</v>
      </c>
      <c r="H121" s="86" t="n">
        <v>38665</v>
      </c>
    </row>
    <row r="122" customFormat="false" ht="15" hidden="false" customHeight="false" outlineLevel="0" collapsed="false">
      <c r="A122" s="78" t="s">
        <v>3454</v>
      </c>
      <c r="B122" s="79" t="str">
        <f aca="false">IF(A122="NEWCOD",IF(ISBLANK(G122),"renseigner le champ 'Nouveau taxon'",G122),VLOOKUP(A122,'Ref Taxo'!A:B,2,FALSE()))</f>
        <v>Phormidium</v>
      </c>
      <c r="C122" s="80" t="n">
        <f aca="false">IF(A122="NEWCOD",IF(ISBLANK(H122),"NoCod",H122),VLOOKUP(A122,'Ref Taxo'!A:D,4,FALSE()))</f>
        <v>6414</v>
      </c>
      <c r="D122" s="81" t="n">
        <v>0.00999999977648258</v>
      </c>
      <c r="E122" s="82" t="n">
        <v>0</v>
      </c>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5275</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2020-02-24T14:00:08Z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