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2" activeTab="2"/>
  </bookViews>
  <sheets>
    <sheet name="accueil" sheetId="1" state="hidden" r:id="rId3"/>
    <sheet name="liste reference" sheetId="2" state="hidden" r:id="rId4"/>
    <sheet name="Récap." sheetId="3" state="visible" r:id="rId5"/>
    <sheet name="Macro1" sheetId="4" state="hidden" r:id="rId6"/>
    <sheet name="notice" sheetId="5" state="hidden" r:id="rId7"/>
    <sheet name="station"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station!$A$1:$O$82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station!$H$1</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station!$A$23:$J$84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<sst xmlns="http://schemas.openxmlformats.org/spreadsheetml/2006/main" count="7333" uniqueCount="2725">
  <si>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</si>
  <si>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</si>
  <si>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</si>
  <si>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</si>
  <si>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</si>
  <si>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</si>
  <si>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</si>
  <si>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</si>
  <si>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</si>
  <si>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</si>
  <si>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</si>
  <si>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</si>
  <si>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</si>
  <si>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</si>
  <si>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</si>
  <si>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</si>
  <si>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</si>
  <si>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</si>
  <si>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</si>
  <si>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</si>
  <si>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</si>
  <si>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</si>
  <si>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</si>
  <si>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</si>
  <si>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</si>
  <si>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</si>
  <si>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</si>
  <si>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</si>
  <si>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</si>
  <si>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</si>
  <si>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</si>
  <si>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</si>
  <si>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</si>
  <si>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</si>
  <si>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</si>
  <si>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</si>
  <si>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</si>
  <si>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</si>
  <si>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</si>
  <si>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</si>
  <si>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</si>
  <si>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</si>
  <si>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</si>
  <si>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</si>
  <si>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</si>
  <si>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</si>
  <si>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</si>
  <si>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</si>
  <si>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</si>
  <si>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</si>
  <si>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</si>
  <si>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</si>
  <si>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</si>
  <si>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</si>
  <si>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</si>
  <si>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</si>
  <si>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</si>
  <si>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</si>
  <si>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</si>
  <si>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</si>
  <si>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</si>
  <si>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</si>
  <si>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</si>
  <si>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</si>
  <si>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</si>
  <si>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</si>
  <si>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</si>
  <si>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</si>
  <si>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</si>
  <si>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</si>
  <si>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</si>
  <si>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</si>
  <si>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</si>
  <si>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</si>
  <si>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</si>
  <si>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</si>
  <si>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</si>
  <si>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</si>
  <si>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</si>
  <si>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</si>
  <si>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</si>
  <si>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</si>
  <si>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</si>
  <si>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</si>
  <si>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</si>
  <si>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</si>
  <si>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</si>
  <si>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</si>
  <si>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</si>
  <si>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</si>
  <si>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</si>
  <si>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</si>
  <si>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</si>
  <si>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</si>
  <si>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</si>
  <si>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</si>
  <si>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</si>
  <si>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</si>
  <si>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</si>
  <si>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</si>
  <si>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</si>
  <si>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</si>
  <si>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</si>
  <si>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</si>
  <si>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</si>
  <si>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</si>
  <si>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</si>
  <si>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</si>
  <si>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</si>
  <si>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</si>
  <si>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</si>
  <si>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</si>
  <si>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</si>
  <si>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</si>
  <si>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</si>
  <si>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</si>
  <si>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</si>
  <si>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</si>
  <si>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</si>
  <si>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</si>
  <si>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</si>
  <si>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</si>
  <si>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</si>
  <si>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</si>
  <si>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</si>
  <si>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</si>
  <si>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</si>
  <si>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</si>
  <si>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</si>
  <si>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</si>
  <si>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</si>
  <si>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</si>
  <si>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</si>
  <si>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</si>
  <si>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</si>
  <si>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</si>
  <si>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</si>
  <si>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</si>
  <si>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</si>
  <si>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</si>
  <si>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</si>
  <si>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</si>
  <si>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</si>
  <si>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</si>
  <si>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</si>
  <si>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</si>
  <si>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</si>
  <si>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</si>
  <si>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</si>
  <si>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</si>
  <si>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</si>
  <si>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</si>
  <si>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</si>
  <si>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</si>
  <si>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</si>
  <si>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</si>
  <si>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</si>
  <si>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</si>
  <si>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</si>
  <si>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</si>
  <si>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</si>
  <si>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</si>
  <si>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</si>
  <si>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</si>
  <si>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</si>
  <si>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</si>
  <si>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</si>
  <si>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</si>
  <si>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</si>
  <si>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</si>
  <si>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</si>
  <si>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</si>
  <si>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</si>
  <si>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</si>
  <si>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</si>
  <si>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</si>
  <si>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</si>
  <si>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</si>
  <si>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</si>
  <si>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</si>
  <si>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</si>
  <si>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</si>
  <si>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</si>
  <si>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</si>
  <si>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</si>
  <si>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</si>
  <si>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</si>
  <si>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</si>
  <si>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</si>
  <si>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</si>
  <si>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</si>
  <si>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</si>
  <si>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</si>
  <si>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</si>
  <si>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</si>
  <si>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</si>
  <si>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</si>
  <si>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</si>
  <si>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</si>
  <si>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</si>
  <si>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</si>
  <si>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</si>
  <si>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</si>
  <si>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</si>
  <si>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</si>
  <si>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</si>
  <si>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</si>
  <si>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</si>
  <si>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</si>
  <si>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</si>
  <si>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</si>
  <si>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</si>
  <si>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</si>
  <si>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</si>
  <si>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</si>
  <si>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</si>
  <si>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</si>
  <si>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</si>
  <si>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</si>
  <si>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</si>
  <si>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</si>
  <si>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</si>
  <si>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</si>
  <si>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</si>
  <si>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</si>
  <si>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</si>
  <si>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</si>
  <si>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</si>
  <si>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</si>
  <si>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</si>
  <si>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</si>
  <si>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</si>
  <si>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</si>
  <si>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</si>
  <si>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</si>
  <si>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</si>
  <si>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</si>
  <si>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</si>
  <si>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</si>
  <si>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</si>
  <si>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</si>
  <si>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</si>
  <si>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</si>
  <si>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</si>
  <si>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</si>
  <si>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</si>
  <si>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</si>
  <si>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</si>
  <si>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</si>
  <si>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</si>
  <si>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</si>
  <si>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</si>
  <si>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</si>
  <si>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</si>
  <si>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</si>
  <si>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</si>
  <si>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</si>
  <si>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</si>
  <si>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</si>
  <si>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</si>
  <si>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</si>
  <si>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</si>
  <si>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</si>
  <si>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</si>
  <si>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</si>
  <si>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</si>
  <si>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</si>
  <si>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</si>
  <si>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</si>
  <si>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</si>
  <si>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</si>
  <si>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</si>
  <si>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</si>
  <si>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</si>
  <si>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</si>
  <si>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</si>
  <si>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</si>
  <si>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</si>
  <si>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</si>
  <si>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</si>
  <si>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</si>
  <si>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</si>
  <si>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</si>
  <si>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</si>
  <si>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</si>
  <si>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</si>
  <si>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</si>
  <si>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</si>
  <si>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</si>
  <si>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</si>
  <si>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</si>
  <si>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</si>
  <si>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</si>
  <si>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</si>
  <si>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</si>
  <si>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</si>
  <si>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</si>
  <si>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</si>
  <si>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</si>
  <si>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</si>
  <si>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</si>
  <si>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</si>
  <si>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</si>
  <si>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</si>
  <si>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</si>
  <si>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</si>
  <si>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</si>
  <si>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</si>
  <si>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</si>
  <si>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</si>
  <si>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</si>
  <si>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</si>
  <si>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</si>
  <si>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</si>
  <si>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</si>
  <si>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</si>
  <si>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</si>
  <si>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</si>
  <si>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</si>
  <si>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</si>
  <si>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</si>
  <si>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</si>
  <si>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</si>
  <si>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</si>
  <si>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</si>
  <si>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</si>
  <si>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</si>
  <si>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</si>
  <si>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</si>
  <si>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</si>
  <si>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</si>
  <si>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</si>
  <si>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</si>
  <si>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</si>
  <si>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</si>
  <si>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</si>
  <si>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</si>
  <si>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</si>
  <si>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</si>
  <si>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</si>
  <si>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</si>
  <si>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</si>
  <si>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</si>
  <si>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</si>
  <si>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</si>
  <si>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</si>
  <si>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</si>
  <si>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</si>
  <si>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</si>
  <si>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</si>
  <si>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</si>
  <si>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</si>
  <si>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</si>
  <si>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</si>
  <si>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</si>
  <si>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</si>
  <si>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</si>
  <si>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</si>
  <si>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</si>
  <si>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</si>
  <si>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</si>
  <si>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</si>
  <si>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</si>
  <si>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</si>
  <si>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</si>
  <si>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</si>
  <si>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</si>
  <si>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</si>
  <si>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</si>
  <si>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</si>
  <si>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</si>
  <si>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</si>
  <si>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</si>
  <si>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</si>
  <si>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</si>
  <si>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</si>
  <si>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</si>
  <si>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</si>
  <si>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</si>
  <si>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</si>
  <si>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</si>
  <si>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</si>
  <si>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</si>
  <si>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</si>
  <si>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</si>
  <si>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</si>
  <si>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</si>
  <si>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</si>
  <si>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</si>
  <si>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</si>
  <si>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</si>
  <si>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</si>
  <si>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</si>
  <si>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</si>
  <si>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</si>
  <si>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</si>
  <si>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</si>
  <si>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</si>
  <si>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</si>
  <si>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</si>
  <si>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</si>
  <si>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</si>
  <si>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</si>
  <si>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</si>
  <si>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</si>
  <si>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</si>
  <si>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</si>
  <si>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</si>
  <si>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</si>
  <si>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</si>
  <si>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</si>
  <si>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</si>
  <si>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</si>
  <si>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</si>
  <si>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</si>
  <si>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</si>
  <si>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</si>
  <si>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</si>
  <si>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</si>
  <si>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</si>
  <si>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</si>
  <si>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</si>
  <si>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</si>
  <si>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</si>
  <si>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</si>
  <si>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</si>
  <si>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</si>
  <si>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</si>
  <si>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</si>
  <si>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</si>
  <si>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</si>
  <si>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</si>
  <si>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</si>
  <si>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</si>
  <si>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</si>
  <si>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</si>
  <si>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</si>
  <si>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</si>
  <si>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</si>
  <si>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</si>
  <si>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</si>
  <si>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</si>
  <si>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</si>
  <si>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</si>
  <si>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</si>
  <si>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</si>
  <si>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</si>
  <si>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</si>
  <si>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</si>
  <si>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</si>
  <si>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</si>
  <si>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</si>
  <si>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</si>
  <si>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</si>
  <si>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</si>
  <si>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</si>
  <si>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</si>
  <si>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</si>
  <si>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</si>
  <si>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</si>
  <si>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</si>
  <si>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</si>
  <si>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</si>
  <si>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</si>
  <si>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</si>
  <si>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</si>
  <si>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</si>
  <si>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</si>
  <si>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</si>
  <si>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</si>
  <si>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</si>
  <si>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</si>
  <si>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</si>
  <si>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</si>
  <si>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</si>
  <si>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</si>
  <si>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</si>
  <si>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</si>
  <si>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</si>
  <si>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</si>
  <si>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</si>
  <si>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</si>
  <si>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</si>
  <si>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</si>
  <si>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</si>
  <si>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</si>
  <si>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</si>
  <si>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</si>
  <si>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</si>
  <si>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</si>
  <si>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</si>
  <si>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</si>
  <si>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</si>
  <si>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</si>
  <si>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</si>
  <si>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</si>
  <si>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</si>
  <si>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</si>
  <si>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</si>
  <si>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</si>
  <si>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</si>
  <si>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</si>
  <si>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</si>
  <si>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</si>
  <si>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</si>
  <si>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</si>
  <si>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</si>
  <si>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</si>
  <si>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</si>
  <si>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</si>
  <si>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</si>
  <si>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</si>
  <si>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</si>
  <si>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</si>
  <si>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</si>
  <si>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</si>
  <si>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</si>
  <si>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</si>
  <si>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</si>
  <si>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</si>
  <si>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</si>
  <si>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</si>
  <si>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</si>
  <si>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</si>
  <si>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</si>
  <si>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</si>
  <si>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</si>
  <si>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</si>
  <si>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</si>
  <si>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</si>
  <si>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</si>
  <si>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</si>
  <si>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</si>
  <si>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</si>
  <si>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</si>
  <si>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</si>
  <si>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</si>
  <si>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</si>
  <si>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</si>
  <si>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</si>
  <si>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</si>
  <si>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</si>
  <si>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</si>
  <si>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</si>
  <si>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</si>
  <si>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</si>
  <si>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</si>
  <si>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</si>
  <si>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</si>
  <si>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</si>
  <si>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</si>
  <si>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</si>
  <si>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</si>
  <si>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</si>
  <si>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</si>
  <si>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</si>
  <si>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</si>
  <si>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</si>
  <si>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</si>
  <si>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</si>
  <si>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</si>
  <si>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</si>
  <si>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</si>
  <si>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</si>
  <si>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</si>
  <si>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</si>
  <si>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</si>
  <si>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</si>
  <si>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</si>
  <si>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</si>
  <si>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</si>
  <si>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</si>
  <si>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</si>
  <si>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</si>
  <si>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</si>
  <si>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</si>
  <si>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</si>
  <si>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</si>
  <si>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</si>
  <si>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</si>
  <si>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</si>
  <si>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</si>
  <si>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</si>
  <si>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</si>
  <si>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</si>
  <si>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</si>
  <si>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</si>
  <si>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</si>
  <si>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</si>
  <si>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</si>
  <si>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</si>
  <si>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</si>
  <si>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</si>
  <si>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</si>
  <si>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</si>
  <si>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</si>
  <si>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</si>
  <si>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</si>
  <si>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</si>
  <si>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</si>
  <si>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</si>
  <si>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</si>
  <si>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</si>
  <si>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</si>
  <si>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</si>
  <si>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</si>
  <si>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</si>
  <si>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</si>
  <si>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</si>
  <si>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</si>
  <si>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</si>
  <si>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</si>
  <si>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</si>
  <si>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</si>
  <si>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</si>
  <si>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</si>
  <si>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</si>
  <si>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</si>
  <si>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</si>
  <si>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</si>
  <si>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</si>
  <si>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</si>
  <si>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</si>
  <si>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</si>
  <si>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</si>
  <si>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</si>
  <si>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</si>
  <si>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</si>
  <si>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</si>
  <si>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</si>
  <si>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</si>
  <si>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</si>
  <si>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</si>
  <si>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</si>
  <si>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</si>
  <si>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</si>
  <si>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</si>
  <si>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</si>
  <si>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</si>
  <si>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</si>
  <si>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</si>
  <si>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</si>
  <si>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</si>
  <si>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</si>
  <si>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</si>
  <si>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</si>
  <si>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</si>
  <si>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</si>
  <si>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</si>
  <si>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</si>
  <si>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</si>
  <si>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</si>
  <si>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</si>
  <si>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</si>
  <si>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</si>
  <si>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</si>
  <si>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</si>
  <si>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</si>
  <si>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</si>
  <si>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</si>
  <si>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</si>
  <si>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</si>
  <si>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</si>
  <si>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</si>
  <si>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</si>
  <si>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</si>
  <si>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</si>
  <si>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</si>
  <si>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</si>
  <si>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</si>
  <si>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</si>
  <si>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</si>
  <si>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</si>
  <si>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</si>
  <si>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</si>
  <si>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</si>
  <si>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</si>
  <si>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</si>
  <si>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</si>
  <si>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</si>
  <si>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</si>
  <si>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</si>
  <si>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</si>
  <si>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</si>
  <si>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</si>
  <si>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</si>
  <si>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</si>
  <si>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</si>
  <si>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</si>
  <si>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</si>
  <si>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</si>
  <si>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</si>
  <si>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</si>
  <si>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</si>
  <si>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</si>
  <si>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</si>
  <si>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</si>
  <si>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</si>
  <si>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</si>
  <si>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</si>
  <si>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</si>
  <si>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</si>
  <si>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</si>
  <si>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</si>
  <si>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</si>
  <si>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</si>
  <si>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</si>
  <si>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</si>
  <si>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</si>
  <si>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</si>
  <si>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</si>
  <si>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</si>
  <si>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</si>
  <si>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</si>
  <si>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</si>
  <si>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</si>
  <si>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</si>
  <si>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</si>
  <si>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</si>
  <si>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</si>
  <si>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</si>
  <si>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</si>
  <si>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</si>
  <si>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</si>
  <si>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</si>
  <si>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</si>
  <si>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</si>
  <si>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</si>
  <si>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</si>
  <si>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</si>
  <si>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</si>
  <si>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</si>
  <si>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</si>
  <si>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</si>
  <si>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</si>
  <si>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</si>
  <si>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</si>
  <si>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</si>
  <si>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</si>
  <si>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</si>
  <si>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</si>
  <si>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</si>
  <si>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</si>
  <si>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</si>
  <si>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</si>
  <si>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</si>
  <si>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</si>
  <si>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</si>
  <si>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</si>
  <si>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</si>
  <si>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</si>
  <si>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</si>
  <si>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</si>
  <si>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</si>
  <si>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</si>
  <si>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</si>
  <si>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</si>
  <si>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</si>
  <si>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</si>
  <si>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</si>
  <si>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</si>
  <si>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</si>
  <si>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</si>
  <si>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</si>
  <si>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</si>
  <si>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</si>
  <si>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</si>
  <si>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</si>
  <si>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</si>
  <si>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</si>
  <si>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</si>
  <si>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</si>
  <si>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</si>
  <si>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</si>
  <si>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</si>
  <si>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</si>
  <si>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</si>
  <si>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</si>
  <si>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</si>
  <si>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</si>
  <si>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</si>
  <si>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</si>
  <si>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</si>
  <si>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</si>
  <si>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</si>
  <si>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</si>
  <si>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</si>
  <si>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</si>
  <si>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</si>
  <si>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</si>
  <si>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</si>
  <si>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</si>
  <si>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</si>
  <si>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</si>
  <si>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</si>
  <si>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</si>
  <si>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</si>
  <si>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</si>
  <si>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</si>
  <si>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</si>
  <si>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</si>
  <si>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</si>
  <si>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</si>
  <si>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</si>
  <si>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</si>
  <si>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</si>
  <si>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</si>
  <si>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</si>
  <si>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</si>
  <si>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</si>
  <si>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</si>
  <si>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</si>
  <si>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</si>
  <si>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</si>
  <si>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</si>
  <si>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</si>
  <si>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</si>
  <si>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</si>
  <si>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</si>
  <si>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</si>
  <si>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</si>
  <si>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</si>
  <si>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</si>
  <si>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</si>
  <si>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</si>
  <si>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</si>
  <si>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</si>
  <si>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</si>
  <si>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</si>
  <si>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</si>
  <si>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</si>
  <si>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</si>
  <si>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</si>
  <si>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</si>
  <si>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</si>
  <si>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</si>
  <si>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</si>
  <si>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</si>
  <si>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</si>
  <si>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</si>
  <si>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</si>
  <si>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</si>
  <si>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</si>
  <si>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</si>
  <si>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</si>
  <si>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</si>
  <si>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</si>
  <si>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</si>
  <si>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</si>
  <si>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</si>
  <si>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</si>
  <si>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</si>
  <si>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</si>
  <si>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</si>
  <si>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</si>
  <si>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</si>
  <si>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</si>
  <si>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</si>
  <si>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</si>
  <si>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</si>
  <si>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</si>
  <si>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</si>
  <si>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</si>
  <si>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</si>
  <si>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</si>
  <si>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</si>
  <si>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</si>
  <si>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</si>
  <si>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</si>
  <si>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</si>
  <si>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</si>
  <si>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</si>
  <si>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</si>
  <si>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</si>
  <si>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</si>
  <si>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</si>
  <si>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</si>
  <si>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</si>
  <si>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</si>
  <si>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</si>
  <si>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</si>
  <si>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</si>
  <si>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</si>
  <si>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</si>
  <si>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</si>
  <si>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</si>
  <si>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</si>
  <si>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</si>
  <si>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</si>
  <si>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</si>
  <si>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</si>
  <si>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</si>
  <si>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</si>
  <si>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</si>
  <si>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</si>
  <si>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</si>
  <si>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</si>
  <si>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</si>
  <si>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</si>
  <si>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</si>
  <si>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</si>
  <si>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</si>
  <si>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</si>
  <si>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</si>
  <si>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</si>
  <si>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</si>
  <si>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</si>
  <si>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</si>
  <si>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</si>
  <si>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</si>
  <si>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</si>
  <si>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</si>
  <si>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</si>
  <si>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</si>
  <si>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</si>
  <si>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</si>
  <si>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</si>
  <si>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</si>
  <si>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</si>
  <si>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</si>
  <si>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</si>
  <si>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</si>
  <si>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</si>
  <si>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</si>
  <si>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</si>
  <si>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</si>
  <si>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</si>
  <si>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</si>
  <si>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</si>
  <si>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</si>
  <si>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</si>
  <si>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</si>
  <si>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</si>
  <si>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</si>
  <si>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</si>
  <si>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</si>
  <si>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</si>
  <si>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</si>
  <si>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</si>
  <si>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</si>
  <si>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</si>
  <si>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</si>
  <si>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</si>
  <si>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</si>
  <si>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</si>
  <si>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</si>
  <si>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</si>
  <si>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</si>
  <si>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</si>
  <si>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</si>
  <si>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</si>
  <si>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</si>
  <si>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</si>
  <si>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</si>
  <si>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</si>
  <si>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</si>
  <si>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</si>
  <si>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</si>
  <si>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</si>
  <si>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</si>
  <si>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</si>
  <si>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</si>
  <si>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</si>
  <si>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</si>
  <si>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</si>
  <si>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</si>
  <si>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</si>
  <si>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</si>
  <si>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</si>
  <si>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</si>
  <si>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</si>
  <si>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</si>
  <si>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</si>
  <si>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</si>
  <si>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</si>
  <si>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</si>
  <si>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</si>
  <si>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</si>
  <si>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</si>
  <si>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</si>
  <si>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</si>
  <si>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</si>
  <si>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</si>
  <si>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</si>
  <si>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</si>
  <si>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</si>
  <si>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</si>
  <si>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</si>
  <si>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</si>
  <si>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</si>
  <si>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</si>
  <si>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</si>
  <si>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</si>
  <si>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</si>
  <si>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</si>
  <si>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</si>
  <si>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</si>
  <si>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</si>
  <si>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</si>
  <si>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</si>
  <si>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</si>
  <si>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</si>
  <si>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</si>
  <si>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</si>
  <si>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</si>
  <si>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</si>
  <si>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</si>
  <si>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</si>
  <si>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</si>
  <si>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</si>
  <si>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</si>
  <si>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</si>
  <si>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</si>
  <si>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</si>
  <si>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</si>
  <si>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</si>
  <si>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</si>
  <si>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</si>
  <si>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</si>
  <si>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</si>
  <si>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</si>
  <si>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</si>
  <si>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</si>
  <si>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</si>
  <si>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</si>
  <si>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</si>
  <si>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</si>
  <si>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</si>
  <si>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</si>
  <si>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</si>
  <si>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</si>
  <si>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</si>
  <si>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</si>
  <si>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</si>
  <si>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</si>
  <si>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</si>
  <si>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</si>
  <si>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</si>
  <si>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</si>
  <si>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</si>
  <si>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</si>
  <si>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</si>
  <si>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</si>
  <si>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</si>
  <si>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</si>
  <si>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</si>
  <si>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</si>
  <si>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</si>
  <si>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</si>
  <si>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</si>
  <si>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</si>
  <si>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</si>
  <si>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</si>
  <si>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</si>
  <si>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</si>
  <si>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</si>
  <si>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</si>
  <si>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</si>
  <si>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</si>
  <si>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</si>
  <si>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</si>
  <si>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</si>
  <si>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</si>
  <si>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</si>
  <si>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</si>
  <si>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</si>
  <si>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</si>
  <si>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</si>
  <si>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</si>
  <si>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</si>
  <si>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</si>
  <si>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</si>
  <si>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</si>
  <si>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</si>
  <si>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</si>
  <si>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</si>
  <si>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</si>
  <si>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</si>
  <si>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</si>
  <si>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</si>
  <si>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</si>
  <si>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</si>
  <si>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</si>
  <si>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</si>
  <si>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</si>
  <si>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</si>
  <si>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</si>
  <si>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</si>
  <si>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</si>
  <si>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</si>
  <si>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</si>
  <si>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</si>
  <si>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</si>
  <si>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</si>
  <si>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</si>
  <si>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</si>
  <si>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</si>
  <si>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</si>
  <si>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</si>
  <si>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</si>
  <si>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</si>
  <si>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</si>
  <si>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</si>
  <si>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</si>
  <si>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</si>
  <si>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</si>
  <si>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</si>
  <si>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</si>
  <si>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</si>
  <si>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</si>
  <si>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</si>
  <si>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</si>
  <si>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</si>
  <si>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</si>
  <si>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</si>
  <si>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</si>
  <si>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</si>
  <si>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</si>
  <si>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</si>
  <si>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</si>
  <si>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</si>
  <si>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</si>
  <si>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</si>
  <si>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</si>
  <si>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</si>
  <si>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</si>
  <si>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</si>
  <si>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</si>
  <si>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</si>
  <si>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</si>
  <si>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</si>
  <si>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</si>
  <si>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</si>
  <si>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</si>
  <si>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</si>
  <si>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</si>
  <si>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</si>
  <si>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</si>
  <si>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</si>
  <si>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</si>
  <si>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</si>
  <si>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</si>
  <si>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</si>
  <si>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</si>
  <si>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</si>
  <si>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</si>
  <si>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</si>
  <si>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</si>
  <si>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</si>
  <si>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</si>
  <si>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</si>
  <si>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</si>
  <si>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</si>
  <si>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</si>
  <si>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</si>
  <si>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</si>
  <si>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</si>
  <si>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</si>
  <si>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</si>
  <si>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</si>
  <si>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</si>
  <si>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</si>
  <si>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</si>
  <si>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</si>
  <si>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</si>
  <si>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</si>
  <si>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</si>
  <si>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</si>
  <si>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</si>
  <si>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</si>
  <si>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</si>
  <si>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</si>
  <si>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</si>
  <si>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</si>
  <si>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</si>
  <si>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</si>
  <si>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</si>
  <si>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</si>
  <si>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</si>
  <si>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</si>
  <si>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</si>
  <si>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</si>
  <si>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</si>
  <si>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</si>
  <si>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</si>
  <si>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</si>
  <si>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</si>
  <si>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</si>
  <si>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</si>
  <si>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</si>
  <si>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</si>
  <si>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</si>
  <si>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</si>
  <si>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</si>
  <si>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</si>
  <si>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</si>
  <si>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</si>
  <si>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</si>
  <si>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</si>
  <si>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</si>
  <si>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</si>
  <si>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</si>
  <si>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</si>
  <si>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</si>
  <si>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</si>
  <si>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</si>
  <si>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</si>
  <si>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</si>
  <si>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</si>
  <si>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</si>
  <si>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</si>
  <si>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</si>
  <si>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</si>
  <si>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</si>
  <si>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</si>
  <si>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</si>
  <si>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</si>
  <si>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</si>
  <si>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</si>
  <si>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</si>
  <si>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</si>
  <si>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</si>
  <si>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</si>
  <si>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</si>
  <si>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</si>
  <si>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</si>
  <si>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</si>
  <si>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</si>
  <si>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</si>
  <si>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</si>
  <si>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</si>
  <si>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</si>
  <si>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</si>
  <si>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</si>
  <si>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</si>
  <si>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</si>
  <si>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</si>
  <si>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</si>
  <si>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</si>
  <si>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</si>
  <si>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</si>
  <si>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</si>
  <si>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</si>
  <si>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</si>
  <si>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</si>
  <si>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</si>
  <si>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</si>
  <si>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</si>
  <si>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</si>
  <si>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</si>
  <si>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</si>
  <si>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</si>
  <si>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</si>
  <si>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</si>
  <si>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</si>
  <si>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</si>
  <si>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</si>
  <si>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</si>
  <si>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</si>
  <si>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</si>
  <si>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</si>
  <si>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</si>
  <si>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</si>
  <si>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</si>
  <si>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</si>
  <si>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</si>
  <si>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</si>
  <si>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</si>
  <si>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</si>
  <si>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</si>
  <si>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</si>
  <si>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</si>
  <si>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</si>
  <si>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</si>
  <si>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</si>
  <si>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</si>
  <si>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</si>
  <si>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</si>
  <si>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</si>
  <si>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</si>
  <si>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</si>
  <si>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</si>
  <si>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</si>
  <si>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</si>
  <si>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</si>
  <si>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</si>
  <si>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</si>
  <si>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</si>
  <si>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</si>
  <si>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</si>
  <si>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</si>
  <si>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</si>
  <si>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</si>
  <si>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</si>
  <si>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</si>
  <si>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</si>
  <si>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</si>
  <si>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</si>
  <si>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</si>
  <si>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</si>
  <si>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</si>
  <si>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</si>
  <si>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</si>
  <si>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</si>
  <si>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</si>
  <si>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</si>
  <si>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</si>
  <si>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</si>
  <si>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</si>
  <si>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</si>
  <si>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</si>
  <si>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</si>
  <si>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</si>
  <si>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</si>
  <si>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</si>
  <si>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</si>
  <si>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</si>
  <si>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</si>
  <si>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</si>
  <si>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</si>
  <si>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</si>
  <si>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</si>
  <si>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</si>
  <si>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</si>
  <si>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</si>
  <si>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</si>
  <si>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</si>
  <si>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</si>
  <si>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</si>
  <si>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</si>
  <si>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</si>
  <si>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</si>
  <si>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</si>
  <si>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</si>
  <si>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</si>
  <si>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</si>
  <si>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</si>
  <si>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</si>
  <si>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</si>
  <si>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</si>
  <si>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</si>
  <si>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</si>
  <si>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</si>
  <si>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</si>
  <si>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</si>
  <si>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</si>
  <si>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</si>
  <si>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</si>
  <si>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</si>
  <si>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</si>
  <si>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</si>
  <si>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</si>
  <si>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</si>
  <si>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</si>
  <si>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</si>
  <si>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</si>
  <si>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</si>
  <si>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</si>
  <si>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</si>
  <si>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</si>
  <si>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</si>
  <si>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</si>
  <si>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</si>
  <si>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</si>
  <si>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</si>
  <si>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</si>
  <si>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</si>
  <si>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</si>
  <si>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</si>
  <si>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</si>
  <si>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</si>
  <si>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</si>
  <si>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</si>
  <si>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</si>
  <si>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</si>
  <si>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</si>
  <si>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</si>
  <si>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</si>
  <si>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</si>
  <si>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</si>
  <si>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</si>
  <si>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</si>
  <si>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</si>
  <si>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</si>
  <si>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</si>
  <si>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</si>
  <si>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</si>
  <si>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</si>
  <si>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</si>
  <si>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</si>
  <si>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</si>
  <si>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</si>
  <si>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</si>
  <si>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</si>
  <si>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</si>
  <si>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</si>
  <si>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</si>
  <si>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</si>
  <si>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</si>
  <si>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</si>
  <si>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</si>
  <si>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</si>
  <si>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</si>
  <si>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</si>
  <si>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</si>
  <si>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</si>
  <si>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</si>
  <si>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</si>
  <si>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</si>
  <si>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</si>
  <si>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</si>
  <si>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</si>
  <si>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</si>
  <si>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</si>
  <si>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</si>
  <si>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</si>
  <si>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</si>
  <si>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</si>
  <si>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</si>
  <si>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</si>
  <si>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</si>
  <si>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</si>
  <si>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</si>
  <si>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</si>
  <si>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</si>
  <si>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</si>
  <si>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</si>
  <si>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</si>
  <si>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</si>
  <si>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</si>
  <si>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</si>
  <si>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</si>
  <si>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</si>
  <si>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</si>
  <si>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</si>
  <si>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</si>
  <si>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</si>
  <si>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</si>
  <si>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</si>
  <si>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</si>
  <si>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</si>
  <si>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</si>
  <si>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</si>
  <si>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</si>
  <si>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</si>
  <si>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</si>
  <si>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</si>
  <si>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</si>
  <si>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</si>
  <si>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</si>
  <si>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</si>
  <si>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</si>
  <si>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</si>
  <si>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</si>
  <si>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</si>
  <si>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</si>
  <si>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</si>
  <si>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</si>
  <si>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</si>
  <si>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</si>
  <si>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</si>
  <si>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</si>
  <si>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</si>
  <si>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</si>
  <si>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</si>
  <si>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</si>
  <si>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</si>
  <si>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</si>
  <si>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</si>
  <si>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</si>
  <si>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</si>
  <si>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</si>
  <si>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</si>
  <si>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</si>
  <si>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</si>
  <si>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</si>
  <si>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</si>
  <si>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</si>
  <si>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</si>
  <si>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</si>
  <si>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</si>
  <si>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</si>
  <si>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</si>
  <si>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</si>
  <si>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</si>
  <si>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</si>
  <si>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</si>
  <si>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</si>
  <si>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</si>
  <si>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</si>
  <si>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</si>
  <si>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</si>
  <si>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</si>
  <si>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</si>
  <si>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</si>
  <si>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</si>
  <si>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</si>
  <si>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</si>
  <si>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</si>
  <si>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</si>
  <si>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</si>
  <si>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</si>
  <si>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</si>
  <si>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</si>
  <si>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</si>
  <si>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</si>
  <si>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</si>
  <si>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</si>
  <si>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</si>
  <si>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</si>
  <si>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</si>
  <si>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</si>
  <si>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</si>
  <si>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</si>
  <si>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</si>
  <si>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</si>
  <si>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</si>
  <si>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</si>
  <si>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</si>
  <si>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</si>
  <si>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</si>
  <si>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</si>
  <si>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</si>
  <si>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</si>
  <si>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</si>
  <si>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</si>
  <si>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</si>
  <si>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</si>
  <si>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</si>
  <si>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</si>
  <si>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</si>
  <si>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</si>
  <si>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</si>
  <si>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</si>
  <si>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</si>
  <si>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</si>
  <si>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</si>
  <si>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</si>
  <si>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</si>
  <si>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</si>
  <si>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</si>
  <si>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</si>
  <si>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</si>
  <si>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</si>
  <si>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</si>
  <si>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</si>
  <si>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</si>
  <si>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</si>
  <si>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</si>
  <si>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</si>
  <si>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</si>
  <si>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</si>
  <si>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</si>
  <si>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</si>
  <si>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</si>
  <si>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</si>
  <si>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</si>
  <si>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</si>
  <si>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</si>
  <si>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</si>
  <si>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</si>
  <si>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</si>
  <si>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</si>
  <si>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</si>
  <si>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</si>
  <si>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</si>
  <si>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</si>
  <si>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</si>
  <si>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</si>
  <si>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</si>
  <si>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</si>
  <si>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</si>
  <si>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</si>
  <si>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</si>
  <si>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</si>
  <si>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</si>
  <si>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</si>
  <si>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</si>
  <si>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</si>
  <si>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</si>
  <si>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</si>
  <si>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</si>
  <si>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</si>
  <si>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</si>
  <si>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</si>
  <si>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</si>
  <si>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</si>
  <si>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</si>
  <si>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</si>
  <si>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</si>
  <si>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</si>
  <si>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</si>
  <si>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</si>
  <si>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</si>
  <si>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</si>
  <si>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</si>
  <si>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</si>
  <si>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</si>
  <si>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</si>
  <si>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</si>
  <si>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</si>
  <si>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</si>
  <si>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</si>
  <si>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</si>
  <si>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</si>
  <si>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</si>
  <si>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</si>
  <si>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</si>
  <si>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</si>
  <si>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</si>
  <si>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</si>
  <si>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</si>
  <si>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</si>
  <si>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</si>
  <si>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</si>
  <si>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</si>
  <si>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</si>
  <si>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</si>
  <si>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</si>
  <si>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</si>
  <si>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</si>
  <si>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</si>
  <si>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</si>
  <si>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</si>
  <si>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</si>
  <si>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</si>
  <si>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</si>
  <si>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</si>
  <si>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</si>
  <si>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</si>
  <si>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</si>
  <si>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</si>
  <si>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</si>
  <si>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</si>
  <si>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</si>
  <si>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</si>
  <si>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</si>
  <si>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</si>
  <si>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</si>
  <si>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</si>
  <si>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</si>
  <si>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</si>
  <si>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</si>
  <si>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</si>
  <si>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</si>
  <si>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</si>
  <si>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</si>
  <si>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</si>
  <si>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</si>
  <si>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</si>
  <si>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</si>
  <si>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</si>
  <si>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</si>
  <si>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</si>
  <si>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</si>
  <si>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</si>
  <si>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</si>
  <si>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</si>
  <si>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</si>
  <si>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</si>
  <si>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</si>
  <si>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</si>
  <si>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</si>
  <si>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</si>
  <si>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</si>
  <si>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</si>
  <si>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</si>
  <si>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</si>
  <si>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</si>
  <si>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</si>
  <si>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</si>
  <si>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</si>
  <si>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</si>
  <si>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</si>
  <si>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</si>
  <si>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</si>
  <si>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</si>
  <si>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</si>
  <si>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</si>
  <si>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</si>
  <si>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</si>
  <si>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</si>
  <si>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</si>
  <si>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</si>
  <si>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</si>
  <si>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</si>
  <si>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</si>
  <si>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</si>
  <si>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</si>
  <si>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</si>
  <si>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</si>
  <si>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</si>
  <si>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</si>
  <si>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</si>
  <si>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</si>
  <si>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</si>
  <si>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</si>
  <si>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</si>
  <si>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</si>
  <si>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</si>
  <si>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</si>
  <si>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</si>
  <si>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</si>
  <si>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</si>
  <si>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</si>
  <si>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</si>
  <si>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</si>
  <si>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</si>
  <si>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</si>
  <si>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</si>
  <si>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</si>
  <si>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</si>
  <si>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</si>
  <si>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</si>
  <si>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</si>
  <si>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</si>
  <si>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</si>
  <si>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</si>
  <si>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</si>
  <si>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</si>
  <si>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</si>
  <si>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</si>
  <si>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</si>
  <si>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</si>
  <si>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</si>
  <si>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</si>
  <si>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</si>
  <si>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</si>
  <si>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</si>
  <si>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</si>
  <si>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</si>
  <si>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</si>
  <si>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</si>
  <si>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</si>
  <si>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</si>
  <si>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</si>
  <si>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</si>
  <si>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</si>
  <si>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</si>
  <si>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</si>
  <si>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</si>
  <si>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</si>
  <si>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</si>
  <si>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</si>
  <si>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</si>
  <si>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</si>
  <si>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</si>
  <si>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</si>
  <si>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</si>
  <si>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</si>
  <si>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</si>
  <si>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</si>
  <si>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</si>
  <si>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</si>
  <si>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</si>
  <si>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</si>
  <si>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</si>
  <si>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</si>
  <si>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</si>
  <si>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</si>
  <si>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</si>
  <si>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</si>
  <si>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</si>
  <si>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</si>
  <si>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</si>
  <si>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</si>
  <si>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</si>
  <si>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</si>
  <si>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</si>
  <si>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</si>
  <si>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</si>
  <si>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</si>
  <si>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</si>
  <si>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</si>
  <si>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</si>
  <si>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</si>
  <si>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</si>
  <si>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</si>
  <si>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</si>
  <si>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</si>
  <si>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</si>
  <si>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</si>
  <si>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</si>
  <si>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</si>
  <si>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</si>
  <si>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</si>
  <si>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</si>
  <si>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</si>
  <si>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</si>
  <si>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</si>
  <si>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</si>
  <si>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</si>
  <si>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</si>
  <si>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</si>
  <si>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</si>
  <si>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</si>
  <si>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</si>
  <si>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</si>
  <si>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</si>
  <si>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</si>
  <si>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</si>
  <si>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</si>
  <si>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</si>
  <si>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</si>
  <si>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</si>
  <si>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</si>
  <si>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</si>
  <si>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</si>
  <si>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</si>
  <si>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</si>
  <si>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</si>
  <si>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</si>
  <si>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</si>
  <si>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</si>
  <si>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</si>
  <si>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</si>
  <si>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</si>
  <si>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</si>
  <si>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</si>
  <si>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</si>
  <si>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</si>
  <si>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</si>
  <si>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</si>
  <si>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</si>
  <si>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</si>
  <si>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</si>
  <si>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</si>
  <si>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</si>
  <si>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</si>
  <si>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</si>
  <si>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</si>
  <si>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</si>
  <si>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</si>
  <si>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</si>
  <si>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</si>
  <si>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</si>
  <si>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</si>
  <si>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</si>
  <si>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</si>
  <si>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</si>
  <si>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</si>
  <si>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</si>
  <si>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</si>
  <si>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</si>
  <si>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</si>
  <si>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</si>
  <si>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</si>
  <si>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</si>
  <si>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</si>
  <si>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</si>
  <si>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</si>
  <si>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</si>
  <si>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</si>
  <si>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</si>
  <si>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</si>
  <si>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</si>
  <si>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</si>
  <si>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</si>
  <si>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</si>
  <si>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</si>
  <si>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</si>
  <si>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</si>
  <si>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</si>
  <si>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</si>
  <si>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</si>
  <si>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</si>
  <si>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</si>
  <si>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</si>
  <si>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</si>
  <si>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</si>
  <si>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</si>
  <si>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</si>
  <si>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</si>
  <si>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</si>
  <si>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</si>
  <si>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</si>
  <si>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</si>
  <si>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</si>
  <si>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</si>
  <si>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</si>
  <si>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</si>
  <si>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</si>
  <si>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</si>
  <si>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</si>
  <si>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</si>
  <si>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</si>
  <si>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</si>
  <si>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</si>
  <si>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</si>
  <si>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</si>
  <si>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</si>
  <si>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</si>
  <si>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</si>
  <si>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</si>
  <si>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</si>
  <si>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</si>
  <si>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</si>
  <si>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</si>
  <si>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</si>
  <si>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</si>
  <si>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</si>
  <si>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</si>
  <si>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</si>
  <si>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</si>
  <si>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</si>
  <si>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</si>
  <si>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</si>
  <si>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</si>
  <si>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</si>
  <si>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</si>
  <si>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</si>
  <si>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</si>
  <si>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</si>
  <si>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</si>
  <si>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</si>
  <si>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</si>
  <si>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</si>
  <si>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</si>
  <si>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</si>
  <si>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</si>
  <si>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</si>
  <si>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</si>
  <si>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</si>
  <si>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</si>
  <si>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</si>
  <si>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</si>
  <si>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</si>
  <si>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</si>
  <si>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</si>
  <si>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</si>
  <si>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</si>
  <si>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</si>
  <si>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</si>
  <si>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</si>
  <si>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</si>
  <si>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</si>
  <si>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</si>
  <si>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</si>
  <si>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</si>
  <si>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</si>
  <si>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</si>
  <si>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</si>
  <si>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</si>
  <si>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</si>
  <si>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</si>
  <si>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</si>
  <si>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</si>
  <si>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</si>
  <si>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</si>
  <si>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</si>
  <si>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</si>
  <si>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</si>
  <si>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</si>
  <si>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</si>
  <si>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</si>
  <si>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</si>
  <si>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</si>
  <si>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</si>
  <si>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</si>
  <si>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</si>
  <si>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</si>
  <si>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</si>
  <si>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</si>
  <si>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</si>
  <si>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</si>
  <si>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</si>
  <si>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</si>
  <si>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</si>
  <si>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</si>
  <si>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</si>
  <si>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</si>
  <si>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</si>
  <si>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</si>
  <si>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</si>
  <si>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</si>
  <si>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</si>
  <si>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</si>
  <si>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</si>
  <si>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</si>
  <si>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</si>
  <si>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</si>
  <si>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</si>
  <si>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</si>
  <si>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</si>
  <si>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</si>
  <si>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</si>
  <si>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</si>
  <si>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</si>
  <si>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</si>
  <si>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</si>
  <si>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</si>
  <si>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</si>
  <si>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</si>
  <si>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</si>
  <si>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</si>
  <si>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</si>
  <si>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</si>
  <si>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</si>
  <si>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</si>
  <si>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</si>
  <si>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</si>
  <si>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</si>
  <si>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</si>
  <si>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</si>
  <si>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</si>
  <si>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</si>
  <si>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</si>
  <si>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</si>
  <si>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</si>
  <si>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</si>
  <si>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</si>
  <si>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</si>
  <si>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</si>
  <si>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</si>
  <si>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</si>
  <si>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</si>
  <si>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</si>
  <si>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</si>
  <si>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</si>
  <si>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</si>
  <si>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</si>
  <si>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</si>
  <si>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</si>
  <si>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</si>
  <si>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</si>
  <si>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</si>
  <si>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</si>
  <si>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</si>
  <si>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</si>
  <si>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</si>
  <si>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</si>
  <si>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</si>
  <si>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</si>
  <si>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</si>
  <si>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</si>
  <si>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</si>
  <si>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</si>
  <si>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</si>
  <si>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</si>
  <si>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</si>
  <si>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</si>
  <si>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</si>
  <si>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</si>
  <si>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</si>
  <si>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</si>
  <si>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</si>
  <si>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</si>
  <si>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</si>
  <si>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</si>
  <si>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</si>
  <si>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</si>
  <si>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</si>
  <si>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</si>
  <si>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</si>
  <si>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</si>
  <si>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</si>
  <si>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</si>
  <si>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</si>
  <si>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</si>
  <si>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</si>
  <si>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</si>
  <si>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</si>
  <si>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</si>
  <si>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</si>
  <si>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</si>
  <si>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</si>
  <si>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</si>
  <si>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</si>
  <si>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</si>
  <si>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</si>
  <si>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</si>
  <si>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</si>
  <si>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</si>
  <si>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</si>
  <si>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</si>
  <si>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</si>
  <si>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</si>
  <si>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</si>
  <si>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</si>
  <si>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</si>
  <si>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</si>
  <si>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</si>
  <si>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</si>
  <si>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</si>
  <si>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</si>
  <si>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</si>
  <si>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</si>
  <si>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</si>
  <si>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</si>
  <si>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</si>
  <si>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</si>
  <si>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</si>
  <si>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</si>
  <si>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</si>
  <si>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</si>
  <si>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</si>
  <si>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</si>
  <si>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</si>
  <si>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</si>
  <si>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</si>
  <si>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</si>
  <si>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</si>
  <si>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</si>
  <si>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</si>
  <si>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</si>
  <si>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</si>
  <si>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</si>
  <si>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</si>
  <si>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</si>
  <si>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</si>
  <si>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</si>
  <si>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</si>
  <si>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</si>
  <si>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</si>
  <si>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</si>
  <si>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</si>
  <si>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</si>
  <si>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</si>
  <si>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</si>
  <si>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</si>
  <si>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</si>
  <si>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</si>
  <si>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</si>
  <si>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</si>
  <si>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</si>
  <si>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</si>
  <si>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</si>
  <si>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</si>
  <si>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</si>
  <si>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</si>
  <si>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</si>
  <si>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</si>
  <si>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</si>
  <si>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</si>
  <si>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</si>
  <si>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</si>
  <si>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</si>
  <si>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</si>
  <si>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</si>
  <si>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</si>
  <si>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</si>
  <si>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</si>
  <si>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</si>
  <si>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</si>
  <si>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</si>
  <si>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</si>
  <si>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</si>
  <si>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</si>
  <si>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</si>
  <si>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</si>
  <si>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</si>
  <si>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</si>
  <si>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</si>
  <si>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</si>
  <si>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</si>
  <si>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</si>
  <si>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</si>
  <si>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</si>
  <si>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</si>
  <si>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</si>
  <si>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</si>
  <si>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</si>
  <si>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</si>
  <si>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</si>
  <si>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</si>
  <si>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</si>
  <si>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</si>
  <si>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</si>
  <si>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</si>
  <si>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</si>
  <si>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</si>
  <si>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</si>
  <si>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</si>
  <si>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</si>
  <si>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</si>
  <si>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</si>
  <si>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</si>
  <si>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</si>
  <si>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</si>
  <si>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</si>
  <si>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</si>
  <si>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</si>
  <si>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</si>
  <si>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</si>
  <si>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</si>
  <si>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</si>
  <si>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</si>
  <si>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</si>
  <si>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</si>
  <si>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</si>
  <si>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</si>
  <si>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</si>
  <si>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</si>
  <si>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</si>
  <si>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</si>
  <si>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</si>
  <si>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</si>
  <si>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</si>
  <si>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</si>
  <si>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</si>
  <si>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</si>
  <si>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</si>
  <si>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</si>
  <si>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</si>
  <si>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</si>
  <si>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</si>
  <si>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</si>
  <si>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</si>
  <si>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</si>
  <si>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</si>
  <si>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</si>
  <si>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</si>
  <si>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</si>
  <si>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</si>
  <si>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</si>
  <si>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</si>
  <si>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</si>
  <si>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</si>
  <si>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</si>
  <si>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</si>
  <si>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</si>
  <si>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</si>
  <si>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</si>
  <si>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</si>
  <si>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</si>
  <si>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</si>
  <si>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</si>
  <si>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</si>
  <si>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</si>
  <si>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</si>
  <si>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</si>
  <si>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</si>
  <si>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</si>
  <si>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</si>
  <si>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</si>
  <si>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</si>
  <si>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</si>
  <si>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</si>
  <si>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</si>
  <si>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</si>
  <si>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</si>
  <si>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</si>
  <si>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</si>
  <si>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</si>
  <si>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</si>
  <si>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</si>
  <si>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</si>
  <si>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</si>
  <si>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</si>
  <si>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</si>
  <si>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</si>
  <si>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</si>
  <si>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</si>
  <si>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</si>
  <si>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</si>
  <si>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</si>
  <si>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</si>
  <si>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</si>
  <si>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</si>
  <si>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</si>
  <si>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</si>
  <si>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</si>
  <si>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</si>
  <si>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</si>
  <si>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</si>
  <si>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</si>
  <si>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</si>
  <si>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</si>
  <si>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</si>
  <si>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</si>
  <si>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</si>
  <si>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</si>
  <si>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</si>
  <si>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</si>
  <si>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</si>
  <si>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</si>
  <si>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</si>
  <si>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</si>
  <si>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</si>
  <si>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</si>
  <si>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</si>
  <si>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</si>
  <si>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</si>
  <si>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</si>
  <si>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</si>
  <si>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</si>
  <si>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</si>
  <si>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</si>
  <si>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</si>
  <si>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</si>
  <si>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</si>
  <si>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</si>
  <si>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</si>
  <si>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</si>
  <si>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</si>
  <si>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</si>
  <si>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</si>
  <si>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</si>
  <si>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</si>
  <si>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</si>
  <si>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</si>
  <si>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</si>
  <si>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</si>
  <si>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</si>
  <si>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</si>
  <si>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</si>
  <si>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</si>
  <si>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</si>
  <si>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</si>
  <si>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</si>
  <si>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</si>
  <si>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</si>
  <si>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</si>
  <si>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</si>
  <si>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</si>
  <si>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</si>
  <si>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</si>
  <si>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</si>
  <si>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</si>
  <si>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</si>
  <si>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</si>
  <si>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</si>
  <si>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</si>
  <si>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</si>
  <si>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</si>
  <si>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</si>
  <si>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</si>
  <si>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</si>
  <si>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</si>
  <si>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</si>
  <si>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</si>
  <si>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</si>
  <si>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</si>
  <si>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</si>
  <si>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</si>
  <si>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</si>
  <si>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</si>
  <si>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</si>
  <si>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</si>
  <si>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</si>
  <si>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</si>
  <si>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</si>
  <si>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</si>
  <si>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</si>
  <si>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</si>
  <si>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</si>
  <si>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</si>
  <si>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</si>
  <si>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</si>
  <si>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</si>
  <si>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</si>
  <si>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</si>
  <si>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</si>
  <si>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</si>
  <si>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</si>
  <si>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</si>
  <si>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</si>
  <si>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</si>
  <si>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</si>
  <si>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</si>
  <si>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</si>
  <si>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</si>
  <si>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</si>
  <si>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</si>
  <si>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</si>
  <si>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</si>
  <si>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</si>
  <si>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</si>
  <si>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</si>
  <si>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</si>
  <si>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</si>
  <si>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</si>
  <si>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</si>
  <si>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</si>
  <si>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</si>
  <si>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</si>
  <si>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</si>
  <si>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</si>
  <si>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</si>
  <si>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</si>
  <si>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</si>
  <si>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</si>
  <si>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</si>
  <si>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</si>
  <si>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</si>
  <si>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</si>
  <si>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</si>
  <si>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</si>
  <si>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</si>
  <si>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</si>
  <si>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</si>
  <si>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</si>
  <si>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</si>
  <si>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</si>
  <si>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</si>
  <si>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</si>
  <si>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</si>
  <si>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</si>
  <si>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</si>
  <si>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</si>
  <si>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</si>
  <si>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</si>
  <si>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</si>
  <si>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</si>
  <si>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</si>
  <si>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</si>
  <si>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</si>
  <si>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</si>
  <si>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</si>
  <si>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</si>
  <si>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</si>
  <si>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</si>
  <si>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</si>
  <si>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</si>
  <si>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</si>
  <si>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</si>
  <si>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</si>
  <si>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</si>
  <si>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</si>
  <si>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</si>
  <si>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</si>
  <si>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</si>
  <si>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</si>
  <si>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</si>
  <si>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</si>
  <si>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</si>
  <si>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</si>
  <si>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</si>
  <si>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</si>
  <si>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</si>
  <si>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</si>
  <si>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</si>
  <si>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</si>
  <si>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</si>
  <si>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</si>
  <si>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</si>
  <si>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</si>
  <si>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</si>
  <si>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</si>
  <si>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</si>
  <si>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</si>
  <si>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</si>
  <si>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</si>
  <si>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</si>
  <si>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</si>
  <si>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</si>
  <si>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</si>
  <si>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</si>
  <si>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</si>
  <si>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</si>
  <si>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</si>
  <si>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</si>
  <si>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</si>
  <si>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</si>
  <si>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</si>
  <si>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</si>
  <si>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</si>
  <si>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</si>
  <si>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</si>
  <si>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</si>
  <si>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</si>
  <si>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</si>
  <si>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</si>
  <si>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</si>
  <si>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</si>
  <si>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</si>
  <si>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</si>
  <si>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</si>
  <si>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</si>
  <si>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</si>
  <si>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</si>
  <si>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</si>
  <si>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</si>
  <si>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</si>
  <si>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</si>
  <si>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</si>
  <si>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</si>
  <si>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</si>
  <si>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</si>
  <si>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</si>
  <si>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</si>
  <si>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</si>
  <si>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</si>
  <si>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</si>
  <si>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</si>
  <si>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</si>
  <si>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</si>
  <si>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</si>
  <si>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</si>
  <si>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</si>
  <si>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</si>
  <si>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</si>
  <si>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</si>
  <si>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</si>
  <si>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</si>
  <si>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</si>
  <si>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</si>
  <si>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</si>
  <si>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</si>
  <si>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</si>
  <si>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</si>
  <si>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</si>
  <si>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</si>
  <si>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</si>
  <si>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</si>
  <si>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</si>
  <si>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</si>
  <si>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</si>
  <si>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</si>
  <si>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</si>
  <si>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</si>
  <si>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</si>
  <si>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</si>
  <si>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</si>
  <si>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</si>
  <si>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</si>
  <si>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</si>
  <si>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</si>
  <si>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</si>
  <si>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</si>
  <si>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</si>
  <si>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</si>
  <si>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</si>
  <si>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</si>
  <si>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</si>
  <si>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</si>
  <si>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</si>
  <si>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</si>
  <si>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</si>
  <si>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</si>
  <si>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</si>
  <si>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</si>
  <si>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</si>
  <si>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</si>
  <si>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</si>
  <si>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</si>
  <si>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</si>
  <si>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</si>
  <si>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</si>
  <si>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</si>
  <si>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</si>
  <si>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</si>
  <si>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</si>
  <si>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</si>
  <si>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</si>
  <si>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</si>
  <si>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</si>
  <si>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</si>
  <si>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</si>
  <si>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</si>
  <si>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</si>
  <si>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</si>
  <si>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</si>
  <si>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</si>
  <si>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</si>
  <si>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</si>
  <si>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</si>
  <si>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</si>
  <si>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</si>
  <si>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</si>
  <si>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</si>
  <si>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</si>
  <si>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</si>
  <si>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</si>
  <si>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</si>
  <si>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</si>
  <si>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</si>
  <si>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</si>
  <si>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</si>
  <si>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</si>
  <si>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</si>
  <si>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</si>
  <si>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</si>
  <si>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</si>
  <si>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</si>
  <si>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</si>
  <si>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</si>
  <si>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</si>
  <si>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</si>
  <si>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</si>
  <si>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</si>
  <si>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</si>
  <si>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</si>
  <si>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</si>
  <si>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</si>
  <si>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</si>
  <si>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</si>
  <si>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</si>
  <si>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</si>
  <si>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</si>
  <si>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</si>
  <si>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</si>
  <si>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</si>
  <si>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</si>
  <si>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</si>
  <si>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</si>
  <si>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</si>
  <si>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</si>
  <si>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</si>
  <si>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</si>
  <si>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</si>
  <si>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</si>
  <si>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</si>
  <si>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Le Bergon</t>
  </si>
  <si>
    <t xml:space="preserve">Le Bergon au niveau de Réans</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</si>
  <si>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</si>
  <si>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</si>
  <si>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</si>
  <si>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</si>
  <si>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</si>
  <si>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</si>
  <si>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</si>
  <si>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AQUABIO</t>
  </si>
  <si>
    <t xml:space="preserve">Céline MORTON, Jérôme SIMON</t>
  </si>
  <si>
    <t xml:space="preserve">conforme AFNOR T90-395 oct. 2003</t>
  </si>
  <si>
    <t xml:space="preserve">05228500</t>
  </si>
  <si>
    <t xml:space="preserve">(dossier, type réseau)</t>
  </si>
  <si>
    <t xml:space="preserve">Résultats</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</si>
  <si>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</si>
  <si>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</si>
  <si>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</si>
  <si>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</si>
  <si>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</si>
  <si>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</si>
  <si>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</si>
  <si>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</si>
  <si>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</si>
  <si>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</si>
  <si>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</si>
  <si>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</si>
  <si>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</si>
  <si>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</si>
  <si>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</si>
  <si>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</si>
  <si>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</si>
  <si>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</si>
  <si>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</si>
  <si>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</si>
  <si>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</si>
  <si>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</si>
  <si>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</si>
  <si>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</si>
  <si>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</si>
  <si>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</si>
  <si>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</si>
  <si>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</si>
  <si>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</si>
  <si>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</si>
  <si>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</si>
  <si>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</si>
  <si>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</si>
  <si>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</si>
  <si>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</si>
  <si>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</si>
  <si>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</si>
  <si>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</si>
  <si>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</si>
  <si>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</si>
  <si>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</si>
  <si>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</si>
  <si>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</si>
  <si>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</si>
  <si>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</si>
  <si>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(0,00879999980330467 %)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</si>
  <si>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</si>
  <si>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</si>
  <si>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</si>
  <si>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</si>
  <si>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</si>
  <si>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</si>
  <si>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</si>
  <si>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</si>
  <si>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</si>
  <si>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</si>
  <si>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</si>
  <si>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</si>
  <si>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</si>
  <si>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</si>
  <si>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</si>
  <si>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</si>
  <si>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</si>
  <si>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</si>
  <si>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</si>
  <si>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</si>
  <si>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</si>
  <si>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</si>
  <si>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</si>
  <si>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</si>
  <si>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</si>
  <si>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</si>
  <si>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</si>
  <si>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</si>
  <si>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</si>
  <si>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</si>
  <si>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</si>
  <si>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</si>
  <si>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</si>
  <si>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</si>
  <si>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</si>
  <si>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</si>
  <si>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</si>
  <si>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</si>
  <si>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</si>
  <si>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</si>
  <si>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</si>
  <si>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</si>
  <si>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</si>
  <si>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</si>
  <si>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</si>
  <si>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</si>
  <si>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</si>
  <si>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Cf.</t>
  </si>
  <si>
    <t xml:space="preserve">périphyton</t>
  </si>
  <si>
    <t xml:space="preserve">absent</t>
  </si>
  <si>
    <t xml:space="preserve">peu abondant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</si>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</sst>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99CC00"/>
        <bgColor rgb="FFFFCC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59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tru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2" fillId="12" borderId="71" xfId="0" applyFont="true" applyBorder="true" applyAlignment="true" applyProtection="true">
      <alignment horizontal="center" vertical="top" textRotation="0" wrapText="false" indent="0" shrinkToFit="false"/>
      <protection locked="true" hidden="true"/>
    </xf>
    <xf numFmtId="164" fontId="93" fillId="11" borderId="60" xfId="0" applyFont="true" applyBorder="true" applyAlignment="true" applyProtection="true">
      <alignment horizontal="center" vertical="top" textRotation="0" wrapText="false" indent="0" shrinkToFit="false"/>
      <protection locked="true" hidden="true"/>
    </xf>
    <xf numFmtId="164" fontId="94"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5"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6" fillId="12" borderId="32" xfId="0" applyFont="true" applyBorder="true" applyAlignment="true" applyProtection="true">
      <alignment horizontal="left" vertical="top" textRotation="0" wrapText="false" indent="0" shrinkToFit="false"/>
      <protection locked="true" hidden="true"/>
    </xf>
    <xf numFmtId="164" fontId="97" fillId="12" borderId="33" xfId="0" applyFont="true" applyBorder="true" applyAlignment="true" applyProtection="true">
      <alignment horizontal="left" vertical="top" textRotation="0" wrapText="false" indent="0" shrinkToFit="false"/>
      <protection locked="true" hidden="true"/>
    </xf>
    <xf numFmtId="164" fontId="97" fillId="12" borderId="72" xfId="0" applyFont="true" applyBorder="true" applyAlignment="true" applyProtection="true">
      <alignment horizontal="left" vertical="top" textRotation="0" wrapText="false" indent="0" shrinkToFit="false"/>
      <protection locked="true" hidden="true"/>
    </xf>
    <xf numFmtId="164" fontId="97"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8"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6"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7"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9" fillId="0" borderId="0" xfId="0" applyFont="true" applyBorder="false" applyAlignment="false" applyProtection="true">
      <alignment horizontal="general" vertical="bottom" textRotation="0" wrapText="false" indent="0" shrinkToFit="false"/>
      <protection locked="true" hidden="true"/>
    </xf>
    <xf numFmtId="174" fontId="99" fillId="10" borderId="47" xfId="0" applyFont="true" applyBorder="true" applyAlignment="false" applyProtection="true">
      <alignment horizontal="general" vertical="bottom" textRotation="0" wrapText="false" indent="0" shrinkToFit="false"/>
      <protection locked="true" hidden="true"/>
    </xf>
    <xf numFmtId="164" fontId="99"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4" fontId="101"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1"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9"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2" fillId="9" borderId="0" xfId="0" applyFont="true" applyBorder="true" applyAlignment="false" applyProtection="true">
      <alignment horizontal="general" vertical="bottom" textRotation="0" wrapText="false" indent="0" shrinkToFit="false"/>
      <protection locked="true" hidden="true"/>
    </xf>
    <xf numFmtId="164" fontId="102" fillId="9" borderId="33" xfId="0" applyFont="true" applyBorder="true" applyAlignment="false" applyProtection="true">
      <alignment horizontal="general" vertical="bottom" textRotation="0" wrapText="false" indent="0" shrinkToFit="false"/>
      <protection locked="true" hidden="true"/>
    </xf>
    <xf numFmtId="164" fontId="102"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1" fillId="9" borderId="61" xfId="0" applyFont="true" applyBorder="true" applyAlignment="true" applyProtection="true">
      <alignment horizontal="center" vertical="bottom" textRotation="0" wrapText="false" indent="0" shrinkToFit="false"/>
      <protection locked="true" hidden="true"/>
    </xf>
    <xf numFmtId="175" fontId="101"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6"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1" fillId="10" borderId="39" xfId="0" applyFont="true" applyBorder="true" applyAlignment="true" applyProtection="true">
      <alignment horizontal="right" vertical="bottom" textRotation="0" wrapText="false" indent="0" shrinkToFit="false"/>
      <protection locked="true" hidden="true"/>
    </xf>
    <xf numFmtId="174" fontId="101"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1" fillId="6" borderId="0" xfId="0" applyFont="true" applyBorder="false" applyAlignment="false" applyProtection="true">
      <alignment horizontal="general" vertical="bottom" textRotation="0" wrapText="false" indent="0" shrinkToFit="false"/>
      <protection locked="true" hidden="true"/>
    </xf>
    <xf numFmtId="164" fontId="102"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2"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1"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1" fillId="10" borderId="43" xfId="0" applyFont="true" applyBorder="true" applyAlignment="true" applyProtection="true">
      <alignment horizontal="right" vertical="bottom" textRotation="0" wrapText="false" indent="0" shrinkToFit="false"/>
      <protection locked="true" hidden="true"/>
    </xf>
    <xf numFmtId="174" fontId="101" fillId="10" borderId="43" xfId="0" applyFont="true" applyBorder="true" applyAlignment="true" applyProtection="false">
      <alignment horizontal="right" vertical="bottom" textRotation="0" wrapText="false" indent="0" shrinkToFit="false"/>
      <protection locked="true" hidden="false"/>
    </xf>
    <xf numFmtId="164" fontId="102"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64" fontId="103"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6" fillId="9" borderId="19" xfId="0" applyFont="true" applyBorder="true" applyAlignment="true" applyProtection="false">
      <alignment horizontal="left" vertical="bottom" textRotation="0" wrapText="false" indent="0" shrinkToFit="false"/>
      <protection locked="true" hidden="false"/>
    </xf>
    <xf numFmtId="164" fontId="96"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t="s">
        <v>2603</v>
      </c>
      <c r="B9" s="192" t="s">
        <v>2604</v>
      </c>
      <c r="C9" s="193" t="n">
        <v>41799</v>
      </c>
      <c r="D9" s="194" t="n">
        <v>13</v>
      </c>
      <c r="E9" s="195" t="n">
        <v>1</v>
      </c>
      <c r="F9" s="196" t="n">
        <v>1</v>
      </c>
      <c r="G9" s="195" t="n">
        <v>0</v>
      </c>
      <c r="H9" s="197" t="n">
        <v>1</v>
      </c>
      <c r="I9" s="196" t="n">
        <v>0</v>
      </c>
      <c r="J9" s="198" t="n">
        <v>13</v>
      </c>
      <c r="K9" s="199" t="n">
        <v>0</v>
      </c>
      <c r="L9" s="200" t="n">
        <v>13</v>
      </c>
      <c r="M9" s="201" t="n">
        <v>13</v>
      </c>
      <c r="N9" s="202" t="n">
        <v>2</v>
      </c>
      <c r="O9" s="199" t="n">
        <v>0</v>
      </c>
      <c r="P9" s="200" t="n">
        <v>2</v>
      </c>
      <c r="Q9" s="201" t="n">
        <v>2</v>
      </c>
      <c r="R9" s="203" t="n">
        <v>0.00879999980330467</v>
      </c>
      <c r="S9" s="204" t="n">
        <v>0</v>
      </c>
      <c r="T9" s="200" t="n">
        <v>1</v>
      </c>
      <c r="U9" s="200" t="n">
        <v>0</v>
      </c>
      <c r="V9" s="200" t="n">
        <v>0</v>
      </c>
      <c r="W9" s="201" t="n">
        <v>0</v>
      </c>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2605</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2606</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2607</v>
      </c>
      <c r="C5" s="240"/>
      <c r="D5" s="241"/>
      <c r="E5" s="241"/>
      <c r="F5" s="241"/>
      <c r="G5" s="241"/>
      <c r="H5" s="241"/>
      <c r="I5" s="241"/>
      <c r="J5" s="241"/>
      <c r="K5" s="242" t="s">
        <v>2608</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2609</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true" showOutlineSymbols="true" defaultGridColor="true" view="normal" topLeftCell="A1" colorId="64" zoomScale="90" zoomScaleNormal="90" zoomScalePageLayoutView="100" workbookViewId="0">
      <selection pane="topLeft" activeCell="A5" activeCellId="0" sqref="A5"/>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2610</v>
      </c>
      <c r="B1" s="274"/>
      <c r="C1" s="274"/>
      <c r="D1" s="275"/>
      <c r="E1" s="275"/>
      <c r="F1" s="274"/>
      <c r="G1" s="276"/>
      <c r="H1" s="277"/>
      <c r="I1" s="274"/>
      <c r="J1" s="274"/>
      <c r="K1" s="274"/>
      <c r="L1" s="274"/>
      <c r="M1" s="274"/>
      <c r="N1" s="274"/>
      <c r="O1" s="278" t="s">
        <v>2611</v>
      </c>
      <c r="P1" s="279"/>
      <c r="Q1" s="280"/>
      <c r="R1" s="280"/>
      <c r="S1" s="280"/>
      <c r="T1" s="280"/>
      <c r="U1" s="280"/>
      <c r="V1" s="280"/>
      <c r="W1" s="281"/>
      <c r="X1" s="282"/>
    </row>
    <row r="2" customFormat="false" ht="12.75" hidden="false" customHeight="false" outlineLevel="0" collapsed="false">
      <c r="A2" s="283" t="s">
        <v>2612</v>
      </c>
      <c r="B2" s="284"/>
      <c r="C2" s="285" t="s">
        <v>2613</v>
      </c>
      <c r="D2" s="280"/>
      <c r="E2" s="286"/>
      <c r="F2" s="287"/>
      <c r="G2" s="287"/>
      <c r="H2" s="288"/>
      <c r="I2" s="287"/>
      <c r="J2" s="287"/>
      <c r="K2" s="287"/>
      <c r="L2" s="289"/>
      <c r="M2" s="290"/>
      <c r="N2" s="290"/>
      <c r="O2" s="291" t="s">
        <v>2614</v>
      </c>
      <c r="P2" s="279"/>
      <c r="Q2" s="280"/>
      <c r="R2" s="280"/>
      <c r="S2" s="280"/>
      <c r="T2" s="280"/>
      <c r="U2" s="280"/>
      <c r="V2" s="280"/>
      <c r="W2" s="292"/>
      <c r="X2" s="293"/>
    </row>
    <row r="3" customFormat="false" ht="13.5" hidden="false" customHeight="false" outlineLevel="0" collapsed="false">
      <c r="A3" s="283" t="s">
        <v>2603</v>
      </c>
      <c r="B3" s="284"/>
      <c r="C3" s="283" t="s">
        <v>2604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41799</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2618</v>
      </c>
      <c r="B5" s="314" t="s">
        <v>2619</v>
      </c>
      <c r="C5" s="315" t="s">
        <v>2620</v>
      </c>
      <c r="D5" s="316"/>
      <c r="E5" s="316"/>
      <c r="F5" s="317" t="s">
        <v>2597</v>
      </c>
      <c r="G5" s="318"/>
      <c r="H5" s="316"/>
      <c r="I5" s="319"/>
      <c r="J5" s="320"/>
      <c r="K5" s="321" t="s">
        <v>2621</v>
      </c>
      <c r="L5" s="322" t="n">
        <v>13</v>
      </c>
      <c r="M5" s="323"/>
      <c r="N5" s="324"/>
      <c r="O5" s="325"/>
      <c r="P5" s="326"/>
      <c r="Q5" s="280"/>
      <c r="R5" s="280"/>
      <c r="S5" s="280"/>
      <c r="T5" s="280"/>
      <c r="U5" s="280"/>
      <c r="V5" s="280"/>
      <c r="W5" s="292"/>
      <c r="X5" s="312"/>
    </row>
    <row r="6" customFormat="false" ht="13.5" hidden="false" customHeight="false" outlineLevel="0" collapsed="false">
      <c r="A6" s="313" t="s">
        <v>2622</v>
      </c>
      <c r="B6" s="327" t="s">
        <v>2623</v>
      </c>
      <c r="C6" s="327" t="s">
        <v>2624</v>
      </c>
      <c r="D6" s="316"/>
      <c r="E6" s="316"/>
      <c r="F6" s="317"/>
      <c r="G6" s="318"/>
      <c r="H6" s="316"/>
      <c r="I6" s="328" t="s">
        <v>2625</v>
      </c>
      <c r="J6" s="329"/>
      <c r="K6" s="330"/>
      <c r="L6" s="331" t="s">
        <v>2626</v>
      </c>
      <c r="M6" s="332"/>
      <c r="N6" s="333"/>
      <c r="O6" s="333"/>
      <c r="P6" s="334"/>
      <c r="Q6" s="280"/>
      <c r="R6" s="280"/>
      <c r="S6" s="280"/>
      <c r="T6" s="280"/>
      <c r="U6" s="280"/>
      <c r="V6" s="280"/>
      <c r="W6" s="292"/>
      <c r="X6" s="293"/>
    </row>
    <row r="7" customFormat="false" ht="12.75" hidden="false" customHeight="false" outlineLevel="0" collapsed="false">
      <c r="A7" s="335" t="s">
        <v>2627</v>
      </c>
      <c r="B7" s="336" t="n">
        <v>12</v>
      </c>
      <c r="C7" s="337" t="n">
        <v>88</v>
      </c>
      <c r="D7" s="338"/>
      <c r="E7" s="338"/>
      <c r="F7" s="339" t="n">
        <f aca="false">IF((OR((B7+C7=100),(B7+C7=0))),B7+C7,"ATTENTION")</f>
        <v>100</v>
      </c>
      <c r="G7" s="340"/>
      <c r="H7" s="338"/>
      <c r="I7" s="341"/>
      <c r="J7" s="342"/>
      <c r="K7" s="343"/>
      <c r="L7" s="344"/>
      <c r="M7" s="345"/>
      <c r="N7" s="346" t="s">
        <v>2628</v>
      </c>
      <c r="O7" s="347" t="s">
        <v>2629</v>
      </c>
      <c r="P7" s="348"/>
      <c r="Q7" s="280"/>
      <c r="R7" s="280"/>
      <c r="S7" s="280"/>
      <c r="T7" s="280"/>
      <c r="U7" s="280"/>
      <c r="V7" s="280"/>
      <c r="W7" s="292"/>
      <c r="X7" s="293"/>
    </row>
    <row r="8" customFormat="false" ht="12.75" hidden="false" customHeight="false" outlineLevel="0" collapsed="false">
      <c r="A8" s="349" t="s">
        <v>2630</v>
      </c>
      <c r="B8" s="349"/>
      <c r="C8" s="349"/>
      <c r="D8" s="338"/>
      <c r="E8" s="338"/>
      <c r="F8" s="350" t="s">
        <v>2631</v>
      </c>
      <c r="G8" s="351"/>
      <c r="H8" s="352"/>
      <c r="I8" s="341"/>
      <c r="J8" s="342"/>
      <c r="K8" s="343"/>
      <c r="L8" s="344"/>
      <c r="M8" s="353" t="s">
        <v>2632</v>
      </c>
      <c r="N8" s="354" t="n">
        <f aca="false">IF(ISERROR(AVERAGE(I23:I82)),"     -",AVERAGE(I23:I82))</f>
        <v>13</v>
      </c>
      <c r="O8" s="354" t="n">
        <f aca="false">IF(ISERROR(AVERAGE(J23:J82)),"      -",AVERAGE(J23:J82))</f>
        <v>2</v>
      </c>
      <c r="P8" s="355"/>
      <c r="Q8" s="280"/>
      <c r="R8" s="280"/>
      <c r="S8" s="280"/>
      <c r="T8" s="280"/>
      <c r="U8" s="280"/>
      <c r="V8" s="280"/>
      <c r="W8" s="292"/>
      <c r="X8" s="293"/>
    </row>
    <row r="9" customFormat="false" ht="13.5" hidden="false" customHeight="false" outlineLevel="0" collapsed="false">
      <c r="A9" s="313" t="s">
        <v>2633</v>
      </c>
      <c r="B9" s="356" t="n">
        <v>0</v>
      </c>
      <c r="C9" s="357" t="n">
        <v>0.00999999977648258</v>
      </c>
      <c r="D9" s="358"/>
      <c r="E9" s="358"/>
      <c r="F9" s="359" t="n">
        <f aca="false">($B9*$B$7+$C9*$C$7)/100</f>
        <v>0.00879999980330467</v>
      </c>
      <c r="G9" s="360"/>
      <c r="H9" s="361"/>
      <c r="I9" s="362"/>
      <c r="J9" s="363"/>
      <c r="K9" s="343"/>
      <c r="L9" s="364"/>
      <c r="M9" s="353" t="s">
        <v>2634</v>
      </c>
      <c r="N9" s="354" t="n">
        <f aca="false">IF(ISERROR(STDEVP(I23:I82)),"     -",STDEVP(I23:I82))</f>
        <v>0</v>
      </c>
      <c r="O9" s="354" t="n">
        <f aca="false">IF(ISERROR(STDEVP(J23:J82)),"      -",STDEVP(J23:J82))</f>
        <v>0</v>
      </c>
      <c r="P9" s="355"/>
      <c r="Q9" s="280"/>
      <c r="R9" s="280"/>
      <c r="S9" s="280"/>
      <c r="T9" s="280"/>
      <c r="U9" s="280"/>
      <c r="V9" s="280"/>
      <c r="W9" s="365"/>
      <c r="X9" s="366"/>
    </row>
    <row r="10" customFormat="false" ht="13.5" hidden="false" customHeight="false" outlineLevel="0" collapsed="false">
      <c r="A10" s="367" t="s">
        <v>2635</v>
      </c>
      <c r="B10" s="368"/>
      <c r="C10" s="369"/>
      <c r="D10" s="370"/>
      <c r="E10" s="370"/>
      <c r="F10" s="359"/>
      <c r="G10" s="360"/>
      <c r="H10" s="371"/>
      <c r="I10" s="372"/>
      <c r="J10" s="373" t="s">
        <v>2636</v>
      </c>
      <c r="K10" s="373"/>
      <c r="L10" s="374"/>
      <c r="M10" s="375" t="s">
        <v>2637</v>
      </c>
      <c r="N10" s="376" t="n">
        <f aca="false">MIN(I23:I82)</f>
        <v>13</v>
      </c>
      <c r="O10" s="376" t="n">
        <f aca="false">MIN(J23:J82)</f>
        <v>2</v>
      </c>
      <c r="P10" s="377"/>
      <c r="Q10" s="280"/>
      <c r="R10" s="280"/>
      <c r="S10" s="280"/>
      <c r="T10" s="280"/>
      <c r="U10" s="280"/>
      <c r="V10" s="280"/>
    </row>
    <row r="11" customFormat="false" ht="12.75" hidden="false" customHeight="false" outlineLevel="0" collapsed="false">
      <c r="A11" s="378" t="s">
        <v>2638</v>
      </c>
      <c r="B11" s="379"/>
      <c r="C11" s="380"/>
      <c r="D11" s="381"/>
      <c r="E11" s="381"/>
      <c r="F11" s="382" t="n">
        <f aca="false">($B11*$B$7+$C11*$C$7)/100</f>
        <v>0</v>
      </c>
      <c r="G11" s="383"/>
      <c r="H11" s="338"/>
      <c r="I11" s="384" t="s">
        <v>2639</v>
      </c>
      <c r="J11" s="384"/>
      <c r="K11" s="385" t="n">
        <f aca="false">COUNTIF($G$23:$G$82,"=HET")</f>
        <v>0</v>
      </c>
      <c r="L11" s="386"/>
      <c r="M11" s="375" t="s">
        <v>2640</v>
      </c>
      <c r="N11" s="376" t="n">
        <f aca="false">MAX(I23:I82)</f>
        <v>13</v>
      </c>
      <c r="O11" s="376" t="n">
        <f aca="false">MAX(J23:J82)</f>
        <v>2</v>
      </c>
      <c r="P11" s="377"/>
      <c r="Q11" s="280"/>
      <c r="R11" s="280"/>
      <c r="S11" s="280"/>
      <c r="T11" s="280"/>
      <c r="U11" s="280"/>
      <c r="V11" s="280"/>
    </row>
    <row r="12" customFormat="false" ht="12.75" hidden="false" customHeight="false" outlineLevel="0" collapsed="false">
      <c r="A12" s="387" t="s">
        <v>2641</v>
      </c>
      <c r="B12" s="388"/>
      <c r="C12" s="389"/>
      <c r="D12" s="381"/>
      <c r="E12" s="381"/>
      <c r="F12" s="382" t="n">
        <f aca="false">($B12*$B$7+$C12*$C$7)/100</f>
        <v>0</v>
      </c>
      <c r="G12" s="390"/>
      <c r="H12" s="338"/>
      <c r="I12" s="391" t="s">
        <v>2642</v>
      </c>
      <c r="J12" s="391"/>
      <c r="K12" s="385" t="n">
        <f aca="false">COUNTIF($G$23:$G$82,"=ALG")</f>
        <v>1</v>
      </c>
      <c r="L12" s="392"/>
      <c r="M12" s="393"/>
      <c r="N12" s="394" t="s">
        <v>2636</v>
      </c>
      <c r="O12" s="395"/>
      <c r="P12" s="396"/>
      <c r="Q12" s="280"/>
      <c r="R12" s="280"/>
      <c r="S12" s="280"/>
      <c r="T12" s="280"/>
      <c r="U12" s="280"/>
      <c r="V12" s="280"/>
    </row>
    <row r="13" customFormat="false" ht="12.75" hidden="false" customHeight="false" outlineLevel="0" collapsed="false">
      <c r="A13" s="387" t="s">
        <v>2643</v>
      </c>
      <c r="B13" s="388"/>
      <c r="C13" s="389"/>
      <c r="D13" s="381"/>
      <c r="E13" s="381"/>
      <c r="F13" s="382" t="n">
        <f aca="false">($B13*$B$7+$C13*$C$7)/100</f>
        <v>0</v>
      </c>
      <c r="G13" s="390"/>
      <c r="H13" s="338"/>
      <c r="I13" s="391" t="s">
        <v>2644</v>
      </c>
      <c r="J13" s="391"/>
      <c r="K13" s="385" t="n">
        <f aca="false">COUNTIF($G$23:$G$82,"=BRm")+COUNTIF($G$23:$G$82,"=BRh")</f>
        <v>0</v>
      </c>
      <c r="L13" s="386"/>
      <c r="M13" s="397" t="s">
        <v>2645</v>
      </c>
      <c r="N13" s="398" t="n">
        <f aca="false">COUNTIF(F23:F82,"&gt;0")</f>
        <v>1</v>
      </c>
      <c r="O13" s="399"/>
      <c r="P13" s="400"/>
      <c r="Q13" s="280"/>
      <c r="R13" s="280"/>
      <c r="S13" s="280"/>
      <c r="T13" s="280"/>
      <c r="U13" s="280"/>
      <c r="V13" s="280"/>
    </row>
    <row r="14" customFormat="false" ht="12.75" hidden="false" customHeight="false" outlineLevel="0" collapsed="false">
      <c r="A14" s="387" t="s">
        <v>2646</v>
      </c>
      <c r="B14" s="388"/>
      <c r="C14" s="389"/>
      <c r="D14" s="381"/>
      <c r="E14" s="381"/>
      <c r="F14" s="382" t="n">
        <f aca="false">($B14*$B$7+$C14*$C$7)/100</f>
        <v>0</v>
      </c>
      <c r="G14" s="390"/>
      <c r="H14" s="338"/>
      <c r="I14" s="391" t="s">
        <v>2647</v>
      </c>
      <c r="J14" s="391"/>
      <c r="K14" s="385" t="n">
        <f aca="false">COUNTIF($G$23:$G$82,"=PTE")+COUNTIF($G$23:$G$82,"=LIC")</f>
        <v>0</v>
      </c>
      <c r="L14" s="386"/>
      <c r="M14" s="401" t="s">
        <v>2648</v>
      </c>
      <c r="N14" s="402" t="n">
        <f aca="false">COUNTIF($I$23:$I$82,"&gt;-1")</f>
        <v>1</v>
      </c>
      <c r="O14" s="403"/>
      <c r="P14" s="400"/>
      <c r="Q14" s="280"/>
      <c r="R14" s="280"/>
      <c r="S14" s="280"/>
      <c r="T14" s="280"/>
      <c r="U14" s="280"/>
      <c r="V14" s="280"/>
    </row>
    <row r="15" customFormat="false" ht="12.75" hidden="false" customHeight="false" outlineLevel="0" collapsed="false">
      <c r="A15" s="404" t="s">
        <v>2649</v>
      </c>
      <c r="B15" s="405"/>
      <c r="C15" s="406"/>
      <c r="D15" s="381"/>
      <c r="E15" s="381"/>
      <c r="F15" s="382" t="n">
        <f aca="false">($B15*$B$7+$C15*$C$7)/100</f>
        <v>0</v>
      </c>
      <c r="G15" s="390"/>
      <c r="H15" s="338"/>
      <c r="I15" s="391" t="s">
        <v>2650</v>
      </c>
      <c r="J15" s="391"/>
      <c r="K15" s="385" t="n">
        <f aca="false">(COUNTIF($G$23:$G$82,"=PHy"))+(COUNTIF($G$23:$G$82,"=PHe"))+(COUNTIF($G$23:$G$82,"=PHg"))+(COUNTIF($G$23:$G$82,"=PHx"))</f>
        <v>0</v>
      </c>
      <c r="L15" s="386"/>
      <c r="M15" s="407" t="s">
        <v>2651</v>
      </c>
      <c r="N15" s="408" t="n">
        <f aca="false">COUNTIF(J23:J82,"=1")</f>
        <v>0</v>
      </c>
      <c r="O15" s="409"/>
      <c r="P15" s="400"/>
      <c r="Q15" s="280"/>
      <c r="R15" s="280"/>
      <c r="S15" s="280"/>
      <c r="T15" s="280"/>
      <c r="U15" s="280"/>
      <c r="V15" s="280"/>
    </row>
    <row r="16" customFormat="false" ht="12.75" hidden="false" customHeight="false" outlineLevel="0" collapsed="false">
      <c r="A16" s="378" t="s">
        <v>2652</v>
      </c>
      <c r="B16" s="379"/>
      <c r="C16" s="380"/>
      <c r="D16" s="410"/>
      <c r="E16" s="410"/>
      <c r="F16" s="411"/>
      <c r="G16" s="411" t="n">
        <f aca="false">($B16*$B$7+$C16*$C$7)/100</f>
        <v>0</v>
      </c>
      <c r="H16" s="338"/>
      <c r="I16" s="391"/>
      <c r="J16" s="412"/>
      <c r="K16" s="412"/>
      <c r="L16" s="386"/>
      <c r="M16" s="407" t="s">
        <v>2653</v>
      </c>
      <c r="N16" s="408" t="n">
        <f aca="false">COUNTIF(J23:J82,"=2")</f>
        <v>1</v>
      </c>
      <c r="O16" s="409"/>
      <c r="P16" s="400"/>
      <c r="Q16" s="280"/>
      <c r="R16" s="280"/>
      <c r="S16" s="280"/>
      <c r="T16" s="280"/>
      <c r="U16" s="280"/>
      <c r="V16" s="280"/>
    </row>
    <row r="17" customFormat="false" ht="12.75" hidden="false" customHeight="false" outlineLevel="0" collapsed="false">
      <c r="A17" s="387" t="s">
        <v>2654</v>
      </c>
      <c r="B17" s="388"/>
      <c r="C17" s="389"/>
      <c r="D17" s="381"/>
      <c r="E17" s="381"/>
      <c r="F17" s="413"/>
      <c r="G17" s="382" t="n">
        <f aca="false">($B17*$B$7+$C17*$C$7)/100</f>
        <v>0</v>
      </c>
      <c r="H17" s="338"/>
      <c r="I17" s="391"/>
      <c r="J17" s="391"/>
      <c r="K17" s="412"/>
      <c r="L17" s="386"/>
      <c r="M17" s="407" t="s">
        <v>2655</v>
      </c>
      <c r="N17" s="408" t="n">
        <f aca="false">COUNTIF(J23:J82,"=3")</f>
        <v>0</v>
      </c>
      <c r="O17" s="409"/>
      <c r="P17" s="400"/>
      <c r="Q17" s="280"/>
      <c r="R17" s="280"/>
      <c r="S17" s="280"/>
      <c r="T17" s="280"/>
      <c r="U17" s="280"/>
      <c r="V17" s="280"/>
    </row>
    <row r="18" customFormat="false" ht="12.75" hidden="false" customHeight="false" outlineLevel="0" collapsed="false">
      <c r="A18" s="414" t="s">
        <v>2656</v>
      </c>
      <c r="B18" s="415"/>
      <c r="C18" s="416"/>
      <c r="D18" s="381"/>
      <c r="E18" s="417" t="s">
        <v>2657</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2658</v>
      </c>
      <c r="B20" s="435" t="n">
        <f aca="false">SUM(B23:B82)</f>
        <v>0</v>
      </c>
      <c r="C20" s="436" t="n">
        <f aca="false">SUM(C23:C82)</f>
        <v>0.00999999977648258</v>
      </c>
      <c r="D20" s="437"/>
      <c r="E20" s="438" t="s">
        <v>2657</v>
      </c>
      <c r="F20" s="439" t="n">
        <f aca="false">($B20*$B$7+$C20*$C$7)/100</f>
        <v>0.00879999980330467</v>
      </c>
      <c r="G20" s="440"/>
      <c r="H20" s="441"/>
      <c r="I20" s="442"/>
      <c r="J20" s="442"/>
      <c r="K20" s="443"/>
      <c r="L20" s="317"/>
      <c r="M20" s="444"/>
      <c r="N20" s="444"/>
      <c r="O20" s="445"/>
      <c r="P20" s="446"/>
      <c r="Q20" s="447" t="s">
        <v>2659</v>
      </c>
      <c r="R20" s="280"/>
      <c r="S20" s="280"/>
      <c r="T20" s="280"/>
      <c r="U20" s="280"/>
      <c r="V20" s="280"/>
      <c r="W20" s="420" t="s">
        <v>2660</v>
      </c>
    </row>
    <row r="21" customFormat="false" ht="12.75" hidden="false" customHeight="false" outlineLevel="0" collapsed="false">
      <c r="A21" s="448" t="s">
        <v>2661</v>
      </c>
      <c r="B21" s="449" t="n">
        <f aca="false">B20*B7/100</f>
        <v>0</v>
      </c>
      <c r="C21" s="449" t="n">
        <f aca="false">C20*C7/100</f>
        <v>0.00879999980330467</v>
      </c>
      <c r="D21" s="381" t="str">
        <f aca="false">IF(F21=0,"",IF((ABS(F21-F19))&gt;(0.2*F21),CONCATENATE(" rec. par taxa (",F21," %) supérieur à 20 % !"),""))</f>
        <v> rec. par taxa (0,00879999980330467 %) supérieur à 20 % !</v>
      </c>
      <c r="E21" s="450" t="str">
        <f aca="false">IF(F21=0,"",IF((ABS(F21-F19))&gt;(0.2*F21),CONCATENATE("ATTENTION : écart entre rec. par grp (",F19," %) ","et",""),""))</f>
        <v>ATTENTION : écart entre rec. par grp (0 %) et</v>
      </c>
      <c r="F21" s="451" t="n">
        <f aca="false">B21+C21</f>
        <v>0.00879999980330467</v>
      </c>
      <c r="G21" s="452"/>
      <c r="H21" s="381"/>
      <c r="I21" s="453"/>
      <c r="J21" s="453"/>
      <c r="K21" s="454"/>
      <c r="L21" s="454"/>
      <c r="M21" s="455"/>
      <c r="N21" s="455"/>
      <c r="O21" s="456"/>
      <c r="P21" s="457"/>
      <c r="Q21" s="458" t="s">
        <v>2662</v>
      </c>
      <c r="R21" s="280"/>
      <c r="S21" s="280"/>
      <c r="T21" s="280"/>
      <c r="U21" s="280"/>
      <c r="V21" s="280"/>
      <c r="W21" s="420" t="s">
        <v>2663</v>
      </c>
    </row>
    <row r="22" customFormat="false" ht="12.75" hidden="false" customHeight="false" outlineLevel="0" collapsed="false">
      <c r="A22" s="459" t="s">
        <v>2664</v>
      </c>
      <c r="B22" s="460" t="s">
        <v>2665</v>
      </c>
      <c r="C22" s="461" t="s">
        <v>2665</v>
      </c>
      <c r="D22" s="410"/>
      <c r="E22" s="410"/>
      <c r="F22" s="462" t="s">
        <v>2666</v>
      </c>
      <c r="G22" s="463" t="s">
        <v>37</v>
      </c>
      <c r="H22" s="410"/>
      <c r="I22" s="464" t="s">
        <v>2667</v>
      </c>
      <c r="J22" s="464" t="s">
        <v>2668</v>
      </c>
      <c r="K22" s="465" t="s">
        <v>2669</v>
      </c>
      <c r="L22" s="465"/>
      <c r="M22" s="465"/>
      <c r="N22" s="465"/>
      <c r="O22" s="465"/>
      <c r="P22" s="466" t="s">
        <v>2670</v>
      </c>
      <c r="Q22" s="467" t="s">
        <v>2671</v>
      </c>
      <c r="R22" s="468" t="s">
        <v>2672</v>
      </c>
      <c r="S22" s="469" t="s">
        <v>2673</v>
      </c>
      <c r="T22" s="470" t="s">
        <v>2674</v>
      </c>
      <c r="U22" s="471" t="s">
        <v>2675</v>
      </c>
      <c r="V22" s="469" t="s">
        <v>2676</v>
      </c>
      <c r="Y22" s="280" t="s">
        <v>2677</v>
      </c>
      <c r="Z22" s="280" t="s">
        <v>2678</v>
      </c>
      <c r="AA22" s="472" t="s">
        <v>2679</v>
      </c>
      <c r="AB22" s="472" t="s">
        <v>2680</v>
      </c>
      <c r="AC22" s="473" t="s">
        <v>2681</v>
      </c>
    </row>
    <row r="23" customFormat="false" ht="12.75" hidden="false" customHeight="false" outlineLevel="0" collapsed="false">
      <c r="A23" s="474" t="s">
        <v>228</v>
      </c>
      <c r="B23" s="475" t="n">
        <v>0</v>
      </c>
      <c r="C23" s="476" t="n">
        <v>0.00999999977648258</v>
      </c>
      <c r="D23" s="477" t="str">
        <f aca="false">IF(ISERROR(VLOOKUP($A23,'liste reference'!$A$7:$D$904,2,0)),IF(ISERROR(VLOOKUP($A23,'liste reference'!$B$7:$D$904,1,0)),"",VLOOKUP($A23,'liste reference'!$B$7:$D$904,1,0)),VLOOKUP($A23,'liste reference'!$A$7:$D$904,2,0))</f>
        <v>Phormidium sp.</v>
      </c>
      <c r="E23" s="477" t="e">
        <f aca="false">IF(D23="",0,VLOOKUP(D23,D$22:D22,1,0))</f>
        <v>#N/A</v>
      </c>
      <c r="F23" s="478" t="n">
        <f aca="false">($B23*$B$7+$C23*$C$7)/100</f>
        <v>0.00879999980330467</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13</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Phormidium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6414</v>
      </c>
      <c r="Q23" s="486" t="n">
        <f aca="false">IF(ISTEXT(H23),"",(B23*$B$7/100)+(C23*$C$7/100))</f>
        <v>0.00879999980330467</v>
      </c>
      <c r="R23" s="487" t="n">
        <f aca="false">IF(OR(ISTEXT(H23),Q23=0),"",IF(Q23&lt;0.1,1,IF(Q23&lt;1,2,IF(Q23&lt;10,3,IF(Q23&lt;50,4,IF(Q23&gt;=50,5,""))))))</f>
        <v>1</v>
      </c>
      <c r="S23" s="487" t="n">
        <f aca="false">IF(ISERROR(R23*I23),0,R23*I23)</f>
        <v>13</v>
      </c>
      <c r="T23" s="487" t="n">
        <f aca="false">IF(ISERROR(R23*I23*J23),0,R23*I23*J23)</f>
        <v>26</v>
      </c>
      <c r="U23" s="487" t="n">
        <f aca="false">IF(ISERROR(R23*J23),0,R23*J23)</f>
        <v>2</v>
      </c>
      <c r="V23" s="488" t="str">
        <f aca="false">IF(AND(A23="",F23=0),"",IF(F23=0,"Il manque le(s) % de rec. !",""))</f>
        <v/>
      </c>
      <c r="W23" s="489"/>
      <c r="Y23" s="490" t="str">
        <f aca="false">IF(A23="new.cod","NEWCOD",IF(AND((Z23=""),ISTEXT(A23)),A23,IF(Z23="","",INDEX('liste reference'!$A$8:$A$904,Z23))))</f>
        <v>PHOSPX</v>
      </c>
      <c r="Z23" s="280" t="n">
        <f aca="false">IF(ISERROR(MATCH(A23,'liste reference'!$A$8:$A$904,0)),IF(ISERROR(MATCH(A23,'liste reference'!$B$8:$B$904,0)),"",(MATCH(A23,'liste reference'!$B$8:$B$904,0))),(MATCH(A23,'liste reference'!$A$8:$A$904,0)))</f>
        <v>57</v>
      </c>
      <c r="AA23" s="491"/>
      <c r="AB23" s="492"/>
      <c r="AC23" s="492"/>
      <c r="BB23" s="280" t="n">
        <f aca="false">IF(A23="","",1)</f>
        <v>1</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2682</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Le Bergon</v>
      </c>
      <c r="B84" s="529" t="str">
        <f aca="false">C3</f>
        <v>Le Bergon au niveau de Réans</v>
      </c>
      <c r="C84" s="530" t="n">
        <f aca="false">A4</f>
        <v>41799</v>
      </c>
      <c r="D84" s="531" t="n">
        <f aca="false">IF(ISERROR(SUM($T$23:$T$82)/SUM($U$23:$U$82)),"",SUM($T$23:$T$82)/SUM($U$23:$U$82))</f>
        <v>13</v>
      </c>
      <c r="E84" s="532" t="n">
        <f aca="false">N13</f>
        <v>1</v>
      </c>
      <c r="F84" s="529" t="n">
        <f aca="false">N14</f>
        <v>1</v>
      </c>
      <c r="G84" s="529" t="n">
        <f aca="false">N15</f>
        <v>0</v>
      </c>
      <c r="H84" s="529" t="n">
        <f aca="false">N16</f>
        <v>1</v>
      </c>
      <c r="I84" s="529" t="n">
        <f aca="false">N17</f>
        <v>0</v>
      </c>
      <c r="J84" s="533" t="n">
        <f aca="false">N8</f>
        <v>13</v>
      </c>
      <c r="K84" s="531" t="n">
        <f aca="false">N9</f>
        <v>0</v>
      </c>
      <c r="L84" s="532" t="n">
        <f aca="false">N10</f>
        <v>13</v>
      </c>
      <c r="M84" s="532" t="n">
        <f aca="false">N11</f>
        <v>13</v>
      </c>
      <c r="N84" s="531" t="n">
        <f aca="false">O8</f>
        <v>2</v>
      </c>
      <c r="O84" s="531" t="n">
        <f aca="false">O9</f>
        <v>0</v>
      </c>
      <c r="P84" s="532" t="n">
        <f aca="false">O10</f>
        <v>2</v>
      </c>
      <c r="Q84" s="532" t="n">
        <f aca="false">O11</f>
        <v>2</v>
      </c>
      <c r="R84" s="532" t="n">
        <f aca="false">F21</f>
        <v>0.00879999980330467</v>
      </c>
      <c r="S84" s="532" t="n">
        <f aca="false">K11</f>
        <v>0</v>
      </c>
      <c r="T84" s="532" t="n">
        <f aca="false">K12</f>
        <v>1</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2683</v>
      </c>
      <c r="R86" s="280"/>
      <c r="S86" s="488"/>
      <c r="T86" s="280"/>
      <c r="U86" s="280"/>
      <c r="V86" s="280"/>
    </row>
    <row r="87" customFormat="false" ht="12.75" hidden="true" customHeight="false" outlineLevel="0" collapsed="false">
      <c r="P87" s="280"/>
      <c r="Q87" s="280" t="s">
        <v>2684</v>
      </c>
      <c r="R87" s="280"/>
      <c r="S87" s="488" t="n">
        <f aca="false">VLOOKUP(MAX($S$23:$S$82),($S$23:$U$82),1,0)</f>
        <v>13</v>
      </c>
      <c r="T87" s="280"/>
      <c r="U87" s="280"/>
      <c r="V87" s="280"/>
    </row>
    <row r="88" customFormat="false" ht="12.75" hidden="true" customHeight="false" outlineLevel="0" collapsed="false">
      <c r="P88" s="280"/>
      <c r="Q88" s="280" t="s">
        <v>2685</v>
      </c>
      <c r="R88" s="280"/>
      <c r="S88" s="488" t="n">
        <f aca="false">VLOOKUP((S87),($S$23:$U$82),2,0)</f>
        <v>26</v>
      </c>
      <c r="T88" s="280"/>
      <c r="U88" s="280"/>
      <c r="V88" s="280"/>
    </row>
    <row r="89" customFormat="false" ht="12.75" hidden="true" customHeight="false" outlineLevel="0" collapsed="false">
      <c r="Q89" s="280" t="s">
        <v>2686</v>
      </c>
      <c r="R89" s="280"/>
      <c r="S89" s="488" t="n">
        <f aca="false">VLOOKUP((S87),($S$23:$U$82),3,0)</f>
        <v>2</v>
      </c>
      <c r="T89" s="280"/>
    </row>
    <row r="90" customFormat="false" ht="12.75" hidden="false" customHeight="false" outlineLevel="0" collapsed="false">
      <c r="Q90" s="280" t="s">
        <v>2687</v>
      </c>
      <c r="R90" s="280"/>
      <c r="S90" s="538" t="e">
        <f aca="false">IF(ISERROR(SUM($T$23:$T$82)/SUM($U$23:$U$82)),"",(SUM($T$23:$T$82)-S88)/(SUM($U$23:$U$82)-S89))</f>
        <v>#DIV/0!</v>
      </c>
      <c r="T90" s="280"/>
    </row>
    <row r="91" customFormat="false" ht="12.75" hidden="false" customHeight="false" outlineLevel="0" collapsed="false">
      <c r="Q91" s="487" t="s">
        <v>2688</v>
      </c>
      <c r="R91" s="487"/>
      <c r="S91" s="487" t="str">
        <f aca="false">INDEX('liste reference'!$A$8:$A$904,$T$91)</f>
        <v>PHOSPX</v>
      </c>
      <c r="T91" s="280" t="n">
        <f aca="false">IF(ISERROR(MATCH($S$93,'liste reference'!$A$8:$A$904,0)),MATCH($S$93,'liste reference'!$B$8:$B$904,0),(MATCH($S$93,'liste reference'!$A$8:$A$904,0)))</f>
        <v>57</v>
      </c>
      <c r="U91" s="527"/>
    </row>
    <row r="92" customFormat="false" ht="12.75" hidden="false" customHeight="false" outlineLevel="0" collapsed="false">
      <c r="Q92" s="280" t="s">
        <v>2689</v>
      </c>
      <c r="R92" s="280"/>
      <c r="S92" s="280" t="n">
        <f aca="false">MATCH(S87,$S$23:$S$82,0)</f>
        <v>1</v>
      </c>
      <c r="T92" s="280"/>
    </row>
    <row r="93" customFormat="false" ht="12.75" hidden="false" customHeight="false" outlineLevel="0" collapsed="false">
      <c r="Q93" s="487" t="s">
        <v>2690</v>
      </c>
      <c r="R93" s="280"/>
      <c r="S93" s="487" t="str">
        <f aca="false">INDEX($A$23:$A$82,$S$92)</f>
        <v>PHOSPX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2610</v>
      </c>
      <c r="B1" s="274"/>
      <c r="C1" s="274"/>
      <c r="D1" s="275"/>
      <c r="E1" s="275"/>
      <c r="F1" s="274"/>
      <c r="G1" s="276"/>
      <c r="H1" s="277"/>
      <c r="I1" s="274"/>
      <c r="J1" s="274"/>
      <c r="K1" s="274"/>
      <c r="L1" s="274"/>
      <c r="M1" s="274"/>
      <c r="N1" s="274"/>
      <c r="O1" s="278" t="s">
        <v>2611</v>
      </c>
      <c r="P1" s="279"/>
      <c r="Q1" s="280"/>
      <c r="R1" s="280"/>
      <c r="S1" s="280"/>
      <c r="T1" s="280"/>
      <c r="U1" s="280"/>
      <c r="V1" s="280"/>
      <c r="W1" s="281"/>
      <c r="X1" s="282"/>
    </row>
    <row r="2" customFormat="false" ht="12.75" hidden="false" customHeight="false" outlineLevel="0" collapsed="false">
      <c r="A2" s="283" t="s">
        <v>2691</v>
      </c>
      <c r="B2" s="284"/>
      <c r="C2" s="285" t="s">
        <v>2692</v>
      </c>
      <c r="D2" s="280"/>
      <c r="E2" s="286"/>
      <c r="F2" s="287"/>
      <c r="G2" s="287"/>
      <c r="H2" s="288"/>
      <c r="I2" s="287"/>
      <c r="J2" s="287"/>
      <c r="K2" s="287"/>
      <c r="L2" s="289"/>
      <c r="M2" s="290"/>
      <c r="N2" s="290"/>
      <c r="O2" s="291" t="s">
        <v>2614</v>
      </c>
      <c r="P2" s="279"/>
      <c r="Q2" s="280"/>
      <c r="R2" s="280"/>
      <c r="S2" s="280"/>
      <c r="T2" s="280"/>
      <c r="U2" s="280"/>
      <c r="V2" s="280"/>
      <c r="W2" s="292"/>
      <c r="X2" s="293"/>
    </row>
    <row r="3" customFormat="false" ht="13.5" hidden="false" customHeight="false" outlineLevel="0" collapsed="false">
      <c r="A3" s="283" t="s">
        <v>2693</v>
      </c>
      <c r="B3" s="284"/>
      <c r="C3" s="283" t="s">
        <v>2694</v>
      </c>
      <c r="D3" s="294"/>
      <c r="E3" s="294"/>
      <c r="F3" s="295"/>
      <c r="G3" s="295"/>
      <c r="H3" s="296"/>
      <c r="I3" s="297"/>
      <c r="J3" s="296"/>
      <c r="K3" s="298" t="s">
        <v>2695</v>
      </c>
      <c r="L3" s="299"/>
      <c r="M3" s="300" t="s">
        <v>2616</v>
      </c>
      <c r="N3" s="301"/>
      <c r="O3" s="301"/>
      <c r="P3" s="302"/>
      <c r="Q3" s="280"/>
      <c r="R3" s="280"/>
      <c r="S3" s="280"/>
      <c r="T3" s="280"/>
      <c r="U3" s="280"/>
      <c r="V3" s="280"/>
      <c r="W3" s="292"/>
      <c r="X3" s="293"/>
    </row>
    <row r="4" customFormat="false" ht="13.5" hidden="false" customHeight="false" outlineLevel="0" collapsed="false">
      <c r="A4" s="303" t="s">
        <v>2696</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2618</v>
      </c>
      <c r="B5" s="314" t="s">
        <v>2619</v>
      </c>
      <c r="C5" s="315" t="s">
        <v>2620</v>
      </c>
      <c r="D5" s="316"/>
      <c r="E5" s="316"/>
      <c r="F5" s="317" t="s">
        <v>2597</v>
      </c>
      <c r="G5" s="318"/>
      <c r="H5" s="316"/>
      <c r="I5" s="319"/>
      <c r="J5" s="320"/>
      <c r="K5" s="321" t="s">
        <v>2621</v>
      </c>
      <c r="L5" s="539"/>
      <c r="M5" s="540"/>
      <c r="N5" s="324"/>
      <c r="O5" s="325"/>
      <c r="P5" s="326"/>
      <c r="Q5" s="280"/>
      <c r="R5" s="280"/>
      <c r="S5" s="280"/>
      <c r="T5" s="280"/>
      <c r="U5" s="280"/>
      <c r="V5" s="280"/>
      <c r="W5" s="292"/>
      <c r="X5" s="312"/>
    </row>
    <row r="6" customFormat="false" ht="13.5" hidden="false" customHeight="false" outlineLevel="0" collapsed="false">
      <c r="A6" s="313" t="s">
        <v>2622</v>
      </c>
      <c r="B6" s="327"/>
      <c r="C6" s="327"/>
      <c r="D6" s="316"/>
      <c r="E6" s="316"/>
      <c r="F6" s="317"/>
      <c r="G6" s="318"/>
      <c r="H6" s="316"/>
      <c r="I6" s="328" t="s">
        <v>2625</v>
      </c>
      <c r="J6" s="329"/>
      <c r="K6" s="330"/>
      <c r="L6" s="541"/>
      <c r="M6" s="542"/>
      <c r="N6" s="333"/>
      <c r="O6" s="333"/>
      <c r="P6" s="334"/>
      <c r="Q6" s="280"/>
      <c r="R6" s="280"/>
      <c r="S6" s="280"/>
      <c r="T6" s="280"/>
      <c r="U6" s="280"/>
      <c r="V6" s="280"/>
      <c r="W6" s="292"/>
      <c r="X6" s="293"/>
    </row>
    <row r="7" customFormat="false" ht="12.75" hidden="false" customHeight="false" outlineLevel="0" collapsed="false">
      <c r="A7" s="335" t="s">
        <v>2627</v>
      </c>
      <c r="B7" s="336"/>
      <c r="C7" s="337"/>
      <c r="D7" s="338"/>
      <c r="E7" s="338"/>
      <c r="F7" s="339" t="n">
        <f aca="false">IF((OR((B7+C7=100),(B7+C7=0))),B7+C7,"ATTENTION")</f>
        <v>0</v>
      </c>
      <c r="G7" s="340"/>
      <c r="H7" s="338"/>
      <c r="I7" s="341"/>
      <c r="J7" s="342"/>
      <c r="K7" s="343"/>
      <c r="L7" s="344"/>
      <c r="M7" s="345"/>
      <c r="N7" s="346" t="s">
        <v>2628</v>
      </c>
      <c r="O7" s="347" t="s">
        <v>2629</v>
      </c>
      <c r="P7" s="348"/>
      <c r="Q7" s="280"/>
      <c r="R7" s="280"/>
      <c r="S7" s="280"/>
      <c r="T7" s="280"/>
      <c r="U7" s="280"/>
      <c r="V7" s="280"/>
      <c r="W7" s="292"/>
      <c r="X7" s="293"/>
    </row>
    <row r="8" customFormat="false" ht="12.75" hidden="false" customHeight="false" outlineLevel="0" collapsed="false">
      <c r="A8" s="349" t="s">
        <v>2630</v>
      </c>
      <c r="B8" s="349"/>
      <c r="C8" s="349"/>
      <c r="D8" s="338"/>
      <c r="E8" s="338"/>
      <c r="F8" s="350" t="s">
        <v>2631</v>
      </c>
      <c r="G8" s="351"/>
      <c r="H8" s="352"/>
      <c r="I8" s="341"/>
      <c r="J8" s="342"/>
      <c r="K8" s="343"/>
      <c r="L8" s="344"/>
      <c r="M8" s="353" t="s">
        <v>2632</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2633</v>
      </c>
      <c r="B9" s="356"/>
      <c r="C9" s="357"/>
      <c r="D9" s="358"/>
      <c r="E9" s="358"/>
      <c r="F9" s="359" t="n">
        <f aca="false">($B9*$B$7+$C9*$C$7)/100</f>
        <v>0</v>
      </c>
      <c r="G9" s="360"/>
      <c r="H9" s="361"/>
      <c r="I9" s="362"/>
      <c r="J9" s="363"/>
      <c r="K9" s="343"/>
      <c r="L9" s="364"/>
      <c r="M9" s="353" t="s">
        <v>2634</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2635</v>
      </c>
      <c r="B10" s="368"/>
      <c r="C10" s="369"/>
      <c r="D10" s="370"/>
      <c r="E10" s="370"/>
      <c r="F10" s="359"/>
      <c r="G10" s="360"/>
      <c r="H10" s="371"/>
      <c r="I10" s="372"/>
      <c r="J10" s="373" t="s">
        <v>2636</v>
      </c>
      <c r="K10" s="373"/>
      <c r="L10" s="374"/>
      <c r="M10" s="375" t="s">
        <v>2637</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2638</v>
      </c>
      <c r="B11" s="379"/>
      <c r="C11" s="380"/>
      <c r="D11" s="381"/>
      <c r="E11" s="381"/>
      <c r="F11" s="382" t="n">
        <f aca="false">($B11*$B$7+$C11*$C$7)/100</f>
        <v>0</v>
      </c>
      <c r="G11" s="383"/>
      <c r="H11" s="338"/>
      <c r="I11" s="384" t="s">
        <v>2639</v>
      </c>
      <c r="J11" s="384"/>
      <c r="K11" s="385" t="n">
        <f aca="false">COUNTIF($G$23:$G$82,"=HET")</f>
        <v>0</v>
      </c>
      <c r="L11" s="386"/>
      <c r="M11" s="375" t="s">
        <v>2640</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2641</v>
      </c>
      <c r="B12" s="388"/>
      <c r="C12" s="389"/>
      <c r="D12" s="381"/>
      <c r="E12" s="381"/>
      <c r="F12" s="382" t="n">
        <f aca="false">($B12*$B$7+$C12*$C$7)/100</f>
        <v>0</v>
      </c>
      <c r="G12" s="390"/>
      <c r="H12" s="338"/>
      <c r="I12" s="391" t="s">
        <v>2642</v>
      </c>
      <c r="J12" s="391"/>
      <c r="K12" s="385" t="n">
        <f aca="false">COUNTIF($G$23:$G$82,"=ALG")</f>
        <v>0</v>
      </c>
      <c r="L12" s="392"/>
      <c r="M12" s="393"/>
      <c r="N12" s="394" t="s">
        <v>2636</v>
      </c>
      <c r="O12" s="395"/>
      <c r="P12" s="396"/>
      <c r="Q12" s="280"/>
      <c r="R12" s="280"/>
      <c r="S12" s="280"/>
      <c r="T12" s="280"/>
      <c r="U12" s="280"/>
      <c r="V12" s="280"/>
    </row>
    <row r="13" customFormat="false" ht="12.75" hidden="false" customHeight="false" outlineLevel="0" collapsed="false">
      <c r="A13" s="387" t="s">
        <v>2643</v>
      </c>
      <c r="B13" s="388"/>
      <c r="C13" s="389"/>
      <c r="D13" s="381"/>
      <c r="E13" s="381"/>
      <c r="F13" s="382" t="n">
        <f aca="false">($B13*$B$7+$C13*$C$7)/100</f>
        <v>0</v>
      </c>
      <c r="G13" s="390"/>
      <c r="H13" s="338"/>
      <c r="I13" s="391" t="s">
        <v>2644</v>
      </c>
      <c r="J13" s="391"/>
      <c r="K13" s="385" t="n">
        <f aca="false">COUNTIF($G$23:$G$82,"=BRm")+COUNTIF($G$23:$G$82,"=BRh")</f>
        <v>0</v>
      </c>
      <c r="L13" s="386"/>
      <c r="M13" s="397" t="s">
        <v>2645</v>
      </c>
      <c r="N13" s="398" t="n">
        <f aca="false">COUNTIF(F23:F82,"&gt;0")</f>
        <v>0</v>
      </c>
      <c r="O13" s="399"/>
      <c r="P13" s="400"/>
      <c r="Q13" s="280"/>
      <c r="R13" s="280"/>
      <c r="S13" s="280"/>
      <c r="T13" s="280"/>
      <c r="U13" s="280"/>
      <c r="V13" s="280"/>
    </row>
    <row r="14" customFormat="false" ht="12.75" hidden="false" customHeight="false" outlineLevel="0" collapsed="false">
      <c r="A14" s="387" t="s">
        <v>2646</v>
      </c>
      <c r="B14" s="388"/>
      <c r="C14" s="389"/>
      <c r="D14" s="381"/>
      <c r="E14" s="381"/>
      <c r="F14" s="382" t="n">
        <f aca="false">($B14*$B$7+$C14*$C$7)/100</f>
        <v>0</v>
      </c>
      <c r="G14" s="390"/>
      <c r="H14" s="338"/>
      <c r="I14" s="391" t="s">
        <v>2647</v>
      </c>
      <c r="J14" s="391"/>
      <c r="K14" s="385" t="n">
        <f aca="false">COUNTIF($G$23:$G$82,"=PTE")+COUNTIF($G$23:$G$82,"=LIC")</f>
        <v>0</v>
      </c>
      <c r="L14" s="386"/>
      <c r="M14" s="401" t="s">
        <v>2648</v>
      </c>
      <c r="N14" s="402" t="n">
        <f aca="false">COUNTIF($I$23:$I$82,"&gt;-1")</f>
        <v>0</v>
      </c>
      <c r="O14" s="403"/>
      <c r="P14" s="400"/>
      <c r="Q14" s="280"/>
      <c r="R14" s="280"/>
      <c r="S14" s="280"/>
      <c r="T14" s="280"/>
      <c r="U14" s="280"/>
      <c r="V14" s="280"/>
    </row>
    <row r="15" customFormat="false" ht="12.75" hidden="false" customHeight="false" outlineLevel="0" collapsed="false">
      <c r="A15" s="404" t="s">
        <v>2649</v>
      </c>
      <c r="B15" s="405"/>
      <c r="C15" s="406"/>
      <c r="D15" s="381"/>
      <c r="E15" s="381"/>
      <c r="F15" s="382" t="n">
        <f aca="false">($B15*$B$7+$C15*$C$7)/100</f>
        <v>0</v>
      </c>
      <c r="G15" s="390"/>
      <c r="H15" s="338"/>
      <c r="I15" s="391" t="s">
        <v>2650</v>
      </c>
      <c r="J15" s="391"/>
      <c r="K15" s="385" t="n">
        <f aca="false">(COUNTIF($G$23:$G$82,"=PHy"))+(COUNTIF($G$23:$G$82,"=PHe"))+(COUNTIF($G$23:$G$82,"=PHg"))+(COUNTIF($G$23:$G$82,"=PHx"))</f>
        <v>0</v>
      </c>
      <c r="L15" s="386"/>
      <c r="M15" s="407" t="s">
        <v>2651</v>
      </c>
      <c r="N15" s="408" t="n">
        <f aca="false">COUNTIF(J23:J82,"=1")</f>
        <v>0</v>
      </c>
      <c r="O15" s="409"/>
      <c r="P15" s="400"/>
      <c r="Q15" s="280"/>
      <c r="R15" s="280"/>
      <c r="S15" s="280"/>
      <c r="T15" s="280"/>
      <c r="U15" s="280"/>
      <c r="V15" s="280"/>
    </row>
    <row r="16" customFormat="false" ht="12.75" hidden="false" customHeight="false" outlineLevel="0" collapsed="false">
      <c r="A16" s="378" t="s">
        <v>2652</v>
      </c>
      <c r="B16" s="379"/>
      <c r="C16" s="380"/>
      <c r="D16" s="410"/>
      <c r="E16" s="410"/>
      <c r="F16" s="411"/>
      <c r="G16" s="411" t="n">
        <f aca="false">($B16*$B$7+$C16*$C$7)/100</f>
        <v>0</v>
      </c>
      <c r="H16" s="338"/>
      <c r="I16" s="391"/>
      <c r="J16" s="412"/>
      <c r="K16" s="412"/>
      <c r="L16" s="386"/>
      <c r="M16" s="407" t="s">
        <v>2653</v>
      </c>
      <c r="N16" s="408" t="n">
        <f aca="false">COUNTIF(J23:J82,"=2")</f>
        <v>0</v>
      </c>
      <c r="O16" s="409"/>
      <c r="P16" s="400"/>
      <c r="Q16" s="280"/>
      <c r="R16" s="280"/>
      <c r="S16" s="280"/>
      <c r="T16" s="280"/>
      <c r="U16" s="280"/>
      <c r="V16" s="280"/>
    </row>
    <row r="17" customFormat="false" ht="12.75" hidden="false" customHeight="false" outlineLevel="0" collapsed="false">
      <c r="A17" s="387" t="s">
        <v>2654</v>
      </c>
      <c r="B17" s="388"/>
      <c r="C17" s="389"/>
      <c r="D17" s="381"/>
      <c r="E17" s="381"/>
      <c r="F17" s="413"/>
      <c r="G17" s="382" t="n">
        <f aca="false">($B17*$B$7+$C17*$C$7)/100</f>
        <v>0</v>
      </c>
      <c r="H17" s="338"/>
      <c r="I17" s="391"/>
      <c r="J17" s="391"/>
      <c r="K17" s="412"/>
      <c r="L17" s="386"/>
      <c r="M17" s="407" t="s">
        <v>2655</v>
      </c>
      <c r="N17" s="408" t="n">
        <f aca="false">COUNTIF(J23:J82,"=3")</f>
        <v>0</v>
      </c>
      <c r="O17" s="409"/>
      <c r="P17" s="400"/>
      <c r="Q17" s="280"/>
      <c r="R17" s="280"/>
      <c r="S17" s="280"/>
      <c r="T17" s="280"/>
      <c r="U17" s="280"/>
      <c r="V17" s="280"/>
    </row>
    <row r="18" customFormat="false" ht="12.75" hidden="false" customHeight="false" outlineLevel="0" collapsed="false">
      <c r="A18" s="414" t="s">
        <v>2656</v>
      </c>
      <c r="B18" s="415"/>
      <c r="C18" s="416"/>
      <c r="D18" s="381"/>
      <c r="E18" s="417" t="s">
        <v>2657</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2658</v>
      </c>
      <c r="B20" s="435" t="n">
        <f aca="false">SUM(B23:B82)</f>
        <v>0</v>
      </c>
      <c r="C20" s="436" t="n">
        <f aca="false">SUM(C23:C82)</f>
        <v>0</v>
      </c>
      <c r="D20" s="437"/>
      <c r="E20" s="438" t="s">
        <v>2657</v>
      </c>
      <c r="F20" s="439" t="n">
        <f aca="false">($B20*$B$7+$C20*$C$7)/100</f>
        <v>0</v>
      </c>
      <c r="G20" s="440"/>
      <c r="H20" s="441"/>
      <c r="I20" s="442"/>
      <c r="J20" s="442"/>
      <c r="K20" s="443"/>
      <c r="L20" s="317"/>
      <c r="M20" s="444"/>
      <c r="N20" s="444"/>
      <c r="O20" s="445"/>
      <c r="P20" s="446"/>
      <c r="Q20" s="447" t="s">
        <v>2659</v>
      </c>
      <c r="R20" s="280"/>
      <c r="S20" s="280"/>
      <c r="T20" s="280"/>
      <c r="U20" s="280"/>
      <c r="V20" s="280"/>
      <c r="W20" s="420"/>
    </row>
    <row r="21" customFormat="false" ht="12.75" hidden="false" customHeight="false" outlineLevel="0" collapsed="false">
      <c r="A21" s="448" t="s">
        <v>2661</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2662</v>
      </c>
      <c r="R21" s="280"/>
      <c r="S21" s="280"/>
      <c r="T21" s="280"/>
      <c r="U21" s="280"/>
      <c r="V21" s="280"/>
      <c r="W21" s="420"/>
    </row>
    <row r="22" customFormat="false" ht="12.75" hidden="false" customHeight="false" outlineLevel="0" collapsed="false">
      <c r="A22" s="459" t="s">
        <v>2664</v>
      </c>
      <c r="B22" s="460" t="s">
        <v>2665</v>
      </c>
      <c r="C22" s="461" t="s">
        <v>2665</v>
      </c>
      <c r="D22" s="410"/>
      <c r="E22" s="410"/>
      <c r="F22" s="462" t="s">
        <v>2666</v>
      </c>
      <c r="G22" s="463" t="s">
        <v>37</v>
      </c>
      <c r="H22" s="410"/>
      <c r="I22" s="464" t="s">
        <v>2667</v>
      </c>
      <c r="J22" s="464" t="s">
        <v>2668</v>
      </c>
      <c r="K22" s="465" t="s">
        <v>2669</v>
      </c>
      <c r="L22" s="465"/>
      <c r="M22" s="465"/>
      <c r="N22" s="465"/>
      <c r="O22" s="465"/>
      <c r="P22" s="466" t="s">
        <v>2670</v>
      </c>
      <c r="Q22" s="467" t="s">
        <v>2671</v>
      </c>
      <c r="R22" s="468" t="s">
        <v>2672</v>
      </c>
      <c r="S22" s="469" t="s">
        <v>2673</v>
      </c>
      <c r="T22" s="470" t="s">
        <v>2674</v>
      </c>
      <c r="U22" s="471" t="s">
        <v>2675</v>
      </c>
      <c r="V22" s="469" t="s">
        <v>2676</v>
      </c>
      <c r="Y22" s="280" t="s">
        <v>2677</v>
      </c>
      <c r="Z22" s="280" t="s">
        <v>2678</v>
      </c>
      <c r="AA22" s="472" t="s">
        <v>2679</v>
      </c>
      <c r="AB22" s="472" t="s">
        <v>2680</v>
      </c>
      <c r="AC22" s="473" t="s">
        <v>2681</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2682</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2683</v>
      </c>
      <c r="R86" s="280"/>
      <c r="S86" s="488"/>
      <c r="T86" s="280"/>
      <c r="U86" s="280"/>
      <c r="V86" s="280"/>
    </row>
    <row r="87" customFormat="false" ht="12.75" hidden="true" customHeight="false" outlineLevel="0" collapsed="false">
      <c r="P87" s="280"/>
      <c r="Q87" s="280" t="s">
        <v>2684</v>
      </c>
      <c r="R87" s="280"/>
      <c r="S87" s="488" t="n">
        <f aca="false">VLOOKUP(MAX($S$23:$S$82),($S$23:$U$82),1,0)</f>
        <v>0</v>
      </c>
      <c r="T87" s="280"/>
      <c r="U87" s="280"/>
      <c r="V87" s="280"/>
    </row>
    <row r="88" customFormat="false" ht="12.75" hidden="true" customHeight="false" outlineLevel="0" collapsed="false">
      <c r="P88" s="280"/>
      <c r="Q88" s="280" t="s">
        <v>2685</v>
      </c>
      <c r="R88" s="280"/>
      <c r="S88" s="488" t="n">
        <f aca="false">VLOOKUP((S87),($S$23:$U$82),2,0)</f>
        <v>0</v>
      </c>
      <c r="T88" s="280"/>
      <c r="U88" s="280"/>
      <c r="V88" s="280"/>
    </row>
    <row r="89" customFormat="false" ht="12.75" hidden="true" customHeight="false" outlineLevel="0" collapsed="false">
      <c r="Q89" s="280" t="s">
        <v>2686</v>
      </c>
      <c r="R89" s="280"/>
      <c r="S89" s="488" t="n">
        <f aca="false">VLOOKUP((S87),($S$23:$U$82),3,0)</f>
        <v>0</v>
      </c>
      <c r="T89" s="280"/>
    </row>
    <row r="90" customFormat="false" ht="12.75" hidden="false" customHeight="false" outlineLevel="0" collapsed="false">
      <c r="Q90" s="280" t="s">
        <v>2687</v>
      </c>
      <c r="R90" s="280"/>
      <c r="S90" s="538" t="str">
        <f aca="false">IF(ISERROR(SUM($T$23:$T$82)/SUM($U$23:$U$82)),"",(SUM($T$23:$T$82)-S88)/(SUM($U$23:$U$82)-S89))</f>
        <v/>
      </c>
      <c r="T90" s="280"/>
    </row>
    <row r="91" customFormat="false" ht="12.75" hidden="false" customHeight="false" outlineLevel="0" collapsed="false">
      <c r="Q91" s="487" t="s">
        <v>2688</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2689</v>
      </c>
      <c r="R92" s="280"/>
      <c r="S92" s="280" t="n">
        <f aca="false">MATCH(S87,$S$23:$S$82,0)</f>
        <v>1</v>
      </c>
      <c r="T92" s="280"/>
    </row>
    <row r="93" customFormat="false" ht="12.75" hidden="false" customHeight="false" outlineLevel="0" collapsed="false">
      <c r="Q93" s="487" t="s">
        <v>2690</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3" width="6.41"/>
    <col collapsed="false" customWidth="true" hidden="false" outlineLevel="0" max="4" min="4" style="544" width="6.41"/>
    <col collapsed="false" customWidth="true" hidden="false" outlineLevel="0" max="6" min="6" style="0" width="13.41"/>
  </cols>
  <sheetData>
    <row r="1" customFormat="false" ht="15" hidden="false" customHeight="false" outlineLevel="0" collapsed="false">
      <c r="A1" s="545" t="s">
        <v>2697</v>
      </c>
      <c r="B1" s="546"/>
      <c r="C1" s="546"/>
      <c r="D1" s="546"/>
    </row>
    <row r="2" customFormat="false" ht="15" hidden="false" customHeight="false" outlineLevel="0" collapsed="false">
      <c r="A2" s="547" t="s">
        <v>2698</v>
      </c>
      <c r="B2" s="548"/>
      <c r="C2" s="549"/>
      <c r="D2" s="549"/>
    </row>
    <row r="3" customFormat="false" ht="15.75" hidden="false" customHeight="false" outlineLevel="0" collapsed="false">
      <c r="A3" s="547" t="s">
        <v>2699</v>
      </c>
      <c r="B3" s="548"/>
      <c r="C3" s="549"/>
      <c r="D3" s="550" t="s">
        <v>2700</v>
      </c>
    </row>
    <row r="4" customFormat="false" ht="15" hidden="false" customHeight="false" outlineLevel="0" collapsed="false">
      <c r="A4" s="551"/>
      <c r="B4" s="552"/>
      <c r="C4" s="553"/>
      <c r="D4" s="553"/>
    </row>
    <row r="5" customFormat="false" ht="13.5" hidden="false" customHeight="false" outlineLevel="0" collapsed="false">
      <c r="A5" s="551"/>
      <c r="B5" s="554"/>
      <c r="C5" s="553"/>
      <c r="D5" s="555"/>
    </row>
    <row r="6" customFormat="false" ht="15" hidden="false" customHeight="false" outlineLevel="0" collapsed="false">
      <c r="A6" s="556" t="s">
        <v>25</v>
      </c>
      <c r="B6" s="557" t="s">
        <v>26</v>
      </c>
      <c r="C6" s="558"/>
      <c r="D6" s="559"/>
    </row>
    <row r="7" customFormat="false" ht="15.75" hidden="false" customHeight="false" outlineLevel="0" collapsed="false">
      <c r="A7" s="560"/>
      <c r="B7" s="561"/>
      <c r="C7" s="558"/>
      <c r="D7" s="559"/>
    </row>
    <row r="8" customFormat="false" ht="15.75" hidden="false" customHeight="false" outlineLevel="0" collapsed="false">
      <c r="A8" s="562" t="s">
        <v>2118</v>
      </c>
      <c r="B8" s="563" t="s">
        <v>2119</v>
      </c>
      <c r="C8" s="558"/>
      <c r="D8" s="559"/>
    </row>
    <row r="9" customFormat="false" ht="15" hidden="false" customHeight="false" outlineLevel="0" collapsed="false">
      <c r="A9" s="564" t="s">
        <v>1700</v>
      </c>
      <c r="B9" s="563" t="s">
        <v>1701</v>
      </c>
      <c r="C9" s="565"/>
      <c r="D9" s="566"/>
    </row>
    <row r="10" customFormat="false" ht="15" hidden="false" customHeight="false" outlineLevel="0" collapsed="false">
      <c r="A10" s="562" t="s">
        <v>1704</v>
      </c>
      <c r="B10" s="563" t="s">
        <v>1705</v>
      </c>
      <c r="C10" s="565"/>
      <c r="D10" s="566"/>
    </row>
    <row r="11" customFormat="false" ht="15" hidden="false" customHeight="false" outlineLevel="0" collapsed="false">
      <c r="A11" s="562" t="s">
        <v>1706</v>
      </c>
      <c r="B11" s="563" t="s">
        <v>1707</v>
      </c>
      <c r="C11" s="565"/>
      <c r="D11" s="566"/>
    </row>
    <row r="12" customFormat="false" ht="15" hidden="false" customHeight="false" outlineLevel="0" collapsed="false">
      <c r="A12" s="562" t="s">
        <v>1132</v>
      </c>
      <c r="B12" s="563" t="s">
        <v>1133</v>
      </c>
      <c r="C12" s="565"/>
      <c r="D12" s="566"/>
    </row>
    <row r="13" customFormat="false" ht="15" hidden="false" customHeight="false" outlineLevel="0" collapsed="false">
      <c r="A13" s="562" t="s">
        <v>2121</v>
      </c>
      <c r="B13" s="563" t="s">
        <v>2122</v>
      </c>
      <c r="C13" s="565"/>
      <c r="D13" s="566"/>
    </row>
    <row r="14" customFormat="false" ht="15" hidden="false" customHeight="false" outlineLevel="0" collapsed="false">
      <c r="A14" s="562" t="s">
        <v>2123</v>
      </c>
      <c r="B14" s="563" t="s">
        <v>2124</v>
      </c>
      <c r="C14" s="565"/>
      <c r="D14" s="566"/>
    </row>
    <row r="15" customFormat="false" ht="15" hidden="false" customHeight="false" outlineLevel="0" collapsed="false">
      <c r="A15" s="562" t="s">
        <v>2125</v>
      </c>
      <c r="B15" s="563" t="s">
        <v>2126</v>
      </c>
      <c r="C15" s="565"/>
      <c r="D15" s="566"/>
      <c r="F15" s="567" t="s">
        <v>2701</v>
      </c>
      <c r="G15" s="568"/>
      <c r="H15" s="569" t="s">
        <v>2702</v>
      </c>
      <c r="I15" s="568"/>
    </row>
    <row r="16" customFormat="false" ht="15" hidden="false" customHeight="false" outlineLevel="0" collapsed="false">
      <c r="A16" s="564" t="s">
        <v>1708</v>
      </c>
      <c r="B16" s="563" t="s">
        <v>1709</v>
      </c>
      <c r="C16" s="565"/>
      <c r="D16" s="566"/>
      <c r="F16" s="570" t="s">
        <v>2703</v>
      </c>
      <c r="G16" s="571"/>
      <c r="H16" s="570" t="s">
        <v>2703</v>
      </c>
      <c r="I16" s="572"/>
    </row>
    <row r="17" customFormat="false" ht="15" hidden="false" customHeight="false" outlineLevel="0" collapsed="false">
      <c r="A17" s="562" t="s">
        <v>2127</v>
      </c>
      <c r="B17" s="563" t="s">
        <v>2128</v>
      </c>
      <c r="C17" s="565"/>
      <c r="D17" s="566"/>
      <c r="F17" s="573" t="s">
        <v>2704</v>
      </c>
      <c r="G17" s="574"/>
      <c r="H17" s="573" t="s">
        <v>2704</v>
      </c>
      <c r="I17" s="575"/>
    </row>
    <row r="18" customFormat="false" ht="15" hidden="false" customHeight="false" outlineLevel="0" collapsed="false">
      <c r="A18" s="562" t="s">
        <v>1212</v>
      </c>
      <c r="B18" s="563" t="s">
        <v>1213</v>
      </c>
      <c r="C18" s="565"/>
      <c r="D18" s="566"/>
      <c r="F18" s="573" t="s">
        <v>2623</v>
      </c>
      <c r="G18" s="574"/>
      <c r="H18" s="573" t="s">
        <v>2623</v>
      </c>
      <c r="I18" s="575"/>
    </row>
    <row r="19" customFormat="false" ht="15" hidden="false" customHeight="false" outlineLevel="0" collapsed="false">
      <c r="A19" s="562" t="s">
        <v>1711</v>
      </c>
      <c r="B19" s="563" t="s">
        <v>1712</v>
      </c>
      <c r="C19" s="565"/>
      <c r="D19" s="566"/>
      <c r="F19" s="573" t="s">
        <v>2705</v>
      </c>
      <c r="G19" s="574"/>
      <c r="H19" s="573" t="s">
        <v>2705</v>
      </c>
      <c r="I19" s="575"/>
    </row>
    <row r="20" customFormat="false" ht="15" hidden="false" customHeight="false" outlineLevel="0" collapsed="false">
      <c r="A20" s="564" t="s">
        <v>1714</v>
      </c>
      <c r="B20" s="563" t="s">
        <v>1715</v>
      </c>
      <c r="C20" s="565"/>
      <c r="D20" s="566"/>
      <c r="F20" s="573" t="s">
        <v>2706</v>
      </c>
      <c r="G20" s="574"/>
      <c r="H20" s="573" t="s">
        <v>2706</v>
      </c>
      <c r="I20" s="575"/>
    </row>
    <row r="21" customFormat="false" ht="15" hidden="false" customHeight="false" outlineLevel="0" collapsed="false">
      <c r="A21" s="564" t="s">
        <v>1720</v>
      </c>
      <c r="B21" s="563" t="s">
        <v>1721</v>
      </c>
      <c r="C21" s="565"/>
      <c r="D21" s="566"/>
      <c r="F21" s="573" t="s">
        <v>2707</v>
      </c>
      <c r="G21" s="574"/>
      <c r="H21" s="573" t="s">
        <v>2707</v>
      </c>
      <c r="I21" s="575"/>
    </row>
    <row r="22" customFormat="false" ht="15" hidden="false" customHeight="false" outlineLevel="0" collapsed="false">
      <c r="A22" s="562" t="s">
        <v>1726</v>
      </c>
      <c r="B22" s="563" t="s">
        <v>1727</v>
      </c>
      <c r="C22" s="565"/>
      <c r="D22" s="566"/>
      <c r="F22" s="573" t="s">
        <v>2708</v>
      </c>
      <c r="G22" s="574"/>
      <c r="H22" s="573" t="s">
        <v>2708</v>
      </c>
      <c r="I22" s="575"/>
    </row>
    <row r="23" customFormat="false" ht="15" hidden="false" customHeight="false" outlineLevel="0" collapsed="false">
      <c r="A23" s="562" t="s">
        <v>2465</v>
      </c>
      <c r="B23" s="563" t="s">
        <v>2466</v>
      </c>
      <c r="C23" s="565"/>
      <c r="D23" s="566"/>
      <c r="F23" s="573" t="s">
        <v>2624</v>
      </c>
      <c r="G23" s="574"/>
      <c r="H23" s="573" t="s">
        <v>2624</v>
      </c>
      <c r="I23" s="575"/>
    </row>
    <row r="24" customFormat="false" ht="15" hidden="false" customHeight="false" outlineLevel="0" collapsed="false">
      <c r="A24" s="562" t="s">
        <v>2130</v>
      </c>
      <c r="B24" s="563" t="s">
        <v>2131</v>
      </c>
      <c r="C24" s="565"/>
      <c r="D24" s="566"/>
      <c r="F24" s="573" t="s">
        <v>2709</v>
      </c>
      <c r="G24" s="574"/>
      <c r="H24" s="573" t="s">
        <v>2709</v>
      </c>
      <c r="I24" s="575"/>
    </row>
    <row r="25" customFormat="false" ht="15" hidden="false" customHeight="false" outlineLevel="0" collapsed="false">
      <c r="A25" s="562" t="s">
        <v>2133</v>
      </c>
      <c r="B25" s="563" t="s">
        <v>2134</v>
      </c>
      <c r="C25" s="565"/>
      <c r="D25" s="566"/>
      <c r="F25" s="576" t="s">
        <v>2710</v>
      </c>
      <c r="G25" s="577"/>
      <c r="H25" s="576" t="s">
        <v>2710</v>
      </c>
      <c r="I25" s="578"/>
    </row>
    <row r="26" customFormat="false" ht="15" hidden="false" customHeight="false" outlineLevel="0" collapsed="false">
      <c r="A26" s="562" t="s">
        <v>2136</v>
      </c>
      <c r="B26" s="563" t="s">
        <v>2137</v>
      </c>
      <c r="C26" s="565"/>
      <c r="D26" s="566"/>
    </row>
    <row r="27" customFormat="false" ht="15" hidden="false" customHeight="false" outlineLevel="0" collapsed="false">
      <c r="A27" s="562" t="s">
        <v>2138</v>
      </c>
      <c r="B27" s="563" t="s">
        <v>2139</v>
      </c>
      <c r="C27" s="565"/>
      <c r="D27" s="566"/>
    </row>
    <row r="28" customFormat="false" ht="15" hidden="false" customHeight="false" outlineLevel="0" collapsed="false">
      <c r="A28" s="562" t="s">
        <v>1216</v>
      </c>
      <c r="B28" s="563" t="s">
        <v>1217</v>
      </c>
      <c r="C28" s="565"/>
      <c r="D28" s="566"/>
      <c r="F28" s="579" t="s">
        <v>2679</v>
      </c>
    </row>
    <row r="29" customFormat="false" ht="15" hidden="false" customHeight="false" outlineLevel="0" collapsed="false">
      <c r="A29" s="562" t="s">
        <v>1219</v>
      </c>
      <c r="B29" s="563" t="s">
        <v>1220</v>
      </c>
      <c r="C29" s="565"/>
      <c r="D29" s="566"/>
      <c r="F29" s="580" t="s">
        <v>2711</v>
      </c>
    </row>
    <row r="30" customFormat="false" ht="15" hidden="false" customHeight="false" outlineLevel="0" collapsed="false">
      <c r="A30" s="562" t="s">
        <v>2140</v>
      </c>
      <c r="B30" s="563" t="s">
        <v>2141</v>
      </c>
      <c r="C30" s="565"/>
      <c r="D30" s="566"/>
      <c r="F30" s="581"/>
    </row>
    <row r="31" customFormat="false" ht="15" hidden="false" customHeight="false" outlineLevel="0" collapsed="false">
      <c r="A31" s="562" t="s">
        <v>639</v>
      </c>
      <c r="B31" s="563" t="s">
        <v>640</v>
      </c>
      <c r="C31" s="565"/>
      <c r="D31" s="566"/>
    </row>
    <row r="32" customFormat="false" ht="15" hidden="false" customHeight="false" outlineLevel="0" collapsed="false">
      <c r="A32" s="562" t="s">
        <v>645</v>
      </c>
      <c r="B32" s="563" t="s">
        <v>646</v>
      </c>
      <c r="C32" s="565"/>
      <c r="D32" s="566"/>
    </row>
    <row r="33" customFormat="false" ht="15" hidden="false" customHeight="false" outlineLevel="0" collapsed="false">
      <c r="A33" s="562" t="s">
        <v>650</v>
      </c>
      <c r="B33" s="563" t="s">
        <v>651</v>
      </c>
      <c r="C33" s="565"/>
      <c r="D33" s="566"/>
    </row>
    <row r="34" customFormat="false" ht="15" hidden="false" customHeight="false" outlineLevel="0" collapsed="false">
      <c r="A34" s="562" t="s">
        <v>653</v>
      </c>
      <c r="B34" s="563" t="s">
        <v>654</v>
      </c>
      <c r="C34" s="565"/>
      <c r="D34" s="566"/>
      <c r="F34" s="579" t="s">
        <v>2712</v>
      </c>
    </row>
    <row r="35" customFormat="false" ht="15" hidden="false" customHeight="false" outlineLevel="0" collapsed="false">
      <c r="A35" s="562" t="s">
        <v>52</v>
      </c>
      <c r="B35" s="563" t="s">
        <v>53</v>
      </c>
      <c r="C35" s="565"/>
      <c r="D35" s="566"/>
      <c r="F35" s="580" t="s">
        <v>2713</v>
      </c>
    </row>
    <row r="36" customFormat="false" ht="15" hidden="false" customHeight="false" outlineLevel="0" collapsed="false">
      <c r="A36" s="564" t="s">
        <v>320</v>
      </c>
      <c r="B36" s="563" t="s">
        <v>321</v>
      </c>
      <c r="C36" s="565"/>
      <c r="D36" s="566"/>
      <c r="F36" s="582" t="s">
        <v>2714</v>
      </c>
    </row>
    <row r="37" customFormat="false" ht="15" hidden="false" customHeight="false" outlineLevel="0" collapsed="false">
      <c r="A37" s="562" t="s">
        <v>2142</v>
      </c>
      <c r="B37" s="563" t="s">
        <v>2715</v>
      </c>
      <c r="C37" s="565"/>
      <c r="D37" s="566"/>
      <c r="F37" s="582" t="s">
        <v>2716</v>
      </c>
    </row>
    <row r="38" customFormat="false" ht="15" hidden="false" customHeight="false" outlineLevel="0" collapsed="false">
      <c r="A38" s="562" t="s">
        <v>2145</v>
      </c>
      <c r="B38" s="563" t="s">
        <v>2146</v>
      </c>
      <c r="C38" s="565"/>
      <c r="D38" s="566"/>
      <c r="F38" s="582" t="s">
        <v>2717</v>
      </c>
    </row>
    <row r="39" customFormat="false" ht="15" hidden="false" customHeight="false" outlineLevel="0" collapsed="false">
      <c r="A39" s="562" t="s">
        <v>56</v>
      </c>
      <c r="B39" s="563" t="s">
        <v>57</v>
      </c>
      <c r="C39" s="565"/>
      <c r="D39" s="566"/>
      <c r="F39" s="583"/>
    </row>
    <row r="40" customFormat="false" ht="15" hidden="false" customHeight="false" outlineLevel="0" collapsed="false">
      <c r="A40" s="564" t="s">
        <v>1221</v>
      </c>
      <c r="B40" s="563" t="s">
        <v>1222</v>
      </c>
      <c r="C40" s="565"/>
      <c r="D40" s="566"/>
    </row>
    <row r="41" customFormat="false" ht="15" hidden="false" customHeight="false" outlineLevel="0" collapsed="false">
      <c r="A41" s="564" t="s">
        <v>1224</v>
      </c>
      <c r="B41" s="563" t="s">
        <v>1225</v>
      </c>
      <c r="C41" s="565"/>
      <c r="D41" s="566"/>
    </row>
    <row r="42" customFormat="false" ht="15" hidden="false" customHeight="false" outlineLevel="0" collapsed="false">
      <c r="A42" s="562" t="s">
        <v>1728</v>
      </c>
      <c r="B42" s="563" t="s">
        <v>1729</v>
      </c>
      <c r="C42" s="565"/>
      <c r="D42" s="566"/>
    </row>
    <row r="43" customFormat="false" ht="15" hidden="false" customHeight="false" outlineLevel="0" collapsed="false">
      <c r="A43" s="562" t="s">
        <v>1731</v>
      </c>
      <c r="B43" s="563" t="s">
        <v>1732</v>
      </c>
      <c r="C43" s="565"/>
      <c r="D43" s="566"/>
    </row>
    <row r="44" customFormat="false" ht="15" hidden="false" customHeight="false" outlineLevel="0" collapsed="false">
      <c r="A44" s="562" t="s">
        <v>1733</v>
      </c>
      <c r="B44" s="563" t="s">
        <v>1734</v>
      </c>
      <c r="C44" s="565"/>
      <c r="D44" s="566"/>
    </row>
    <row r="45" customFormat="false" ht="15" hidden="false" customHeight="false" outlineLevel="0" collapsed="false">
      <c r="A45" s="562" t="s">
        <v>1229</v>
      </c>
      <c r="B45" s="563" t="s">
        <v>1230</v>
      </c>
      <c r="C45" s="565"/>
      <c r="D45" s="566"/>
    </row>
    <row r="46" customFormat="false" ht="15" hidden="false" customHeight="false" outlineLevel="0" collapsed="false">
      <c r="A46" s="562" t="s">
        <v>2147</v>
      </c>
      <c r="B46" s="563" t="s">
        <v>2148</v>
      </c>
      <c r="C46" s="565"/>
      <c r="D46" s="566"/>
    </row>
    <row r="47" customFormat="false" ht="15" hidden="false" customHeight="false" outlineLevel="0" collapsed="false">
      <c r="A47" s="562" t="s">
        <v>1136</v>
      </c>
      <c r="B47" s="563" t="s">
        <v>1137</v>
      </c>
      <c r="C47" s="565"/>
      <c r="D47" s="566"/>
    </row>
    <row r="48" customFormat="false" ht="15" hidden="false" customHeight="false" outlineLevel="0" collapsed="false">
      <c r="A48" s="562" t="s">
        <v>2149</v>
      </c>
      <c r="B48" s="563" t="s">
        <v>2150</v>
      </c>
      <c r="C48" s="565"/>
      <c r="D48" s="566"/>
    </row>
    <row r="49" customFormat="false" ht="15" hidden="false" customHeight="false" outlineLevel="0" collapsed="false">
      <c r="A49" s="562" t="s">
        <v>658</v>
      </c>
      <c r="B49" s="563" t="s">
        <v>659</v>
      </c>
      <c r="C49" s="565"/>
      <c r="D49" s="566"/>
    </row>
    <row r="50" customFormat="false" ht="15" hidden="false" customHeight="false" outlineLevel="0" collapsed="false">
      <c r="A50" s="564" t="s">
        <v>59</v>
      </c>
      <c r="B50" s="563" t="s">
        <v>60</v>
      </c>
      <c r="C50" s="565"/>
      <c r="D50" s="566"/>
    </row>
    <row r="51" customFormat="false" ht="15" hidden="false" customHeight="false" outlineLevel="0" collapsed="false">
      <c r="A51" s="562" t="s">
        <v>662</v>
      </c>
      <c r="B51" s="563" t="s">
        <v>663</v>
      </c>
      <c r="C51" s="565"/>
      <c r="D51" s="566"/>
    </row>
    <row r="52" customFormat="false" ht="15" hidden="false" customHeight="false" outlineLevel="0" collapsed="false">
      <c r="A52" s="562" t="s">
        <v>1139</v>
      </c>
      <c r="B52" s="563" t="s">
        <v>1140</v>
      </c>
      <c r="C52" s="565"/>
      <c r="D52" s="566"/>
    </row>
    <row r="53" customFormat="false" ht="15" hidden="false" customHeight="false" outlineLevel="0" collapsed="false">
      <c r="A53" s="564" t="s">
        <v>1141</v>
      </c>
      <c r="B53" s="563" t="s">
        <v>1142</v>
      </c>
      <c r="C53" s="565"/>
      <c r="D53" s="566"/>
    </row>
    <row r="54" customFormat="false" ht="15" hidden="false" customHeight="false" outlineLevel="0" collapsed="false">
      <c r="A54" s="562" t="s">
        <v>1144</v>
      </c>
      <c r="B54" s="563" t="s">
        <v>1145</v>
      </c>
      <c r="C54" s="565"/>
      <c r="D54" s="566"/>
    </row>
    <row r="55" customFormat="false" ht="15" hidden="false" customHeight="false" outlineLevel="0" collapsed="false">
      <c r="A55" s="562" t="s">
        <v>1735</v>
      </c>
      <c r="B55" s="563" t="s">
        <v>1736</v>
      </c>
      <c r="C55" s="565"/>
      <c r="D55" s="566"/>
    </row>
    <row r="56" customFormat="false" ht="15" hidden="false" customHeight="false" outlineLevel="0" collapsed="false">
      <c r="A56" s="562" t="s">
        <v>2467</v>
      </c>
      <c r="B56" s="563" t="s">
        <v>2468</v>
      </c>
      <c r="C56" s="565"/>
      <c r="D56" s="566"/>
    </row>
    <row r="57" customFormat="false" ht="15" hidden="false" customHeight="false" outlineLevel="0" collapsed="false">
      <c r="A57" s="562" t="s">
        <v>1737</v>
      </c>
      <c r="B57" s="563" t="s">
        <v>1738</v>
      </c>
      <c r="C57" s="565"/>
      <c r="D57" s="566"/>
    </row>
    <row r="58" customFormat="false" ht="15" hidden="false" customHeight="false" outlineLevel="0" collapsed="false">
      <c r="A58" s="562" t="s">
        <v>1740</v>
      </c>
      <c r="B58" s="563" t="s">
        <v>2718</v>
      </c>
      <c r="C58" s="565"/>
      <c r="D58" s="566"/>
    </row>
    <row r="59" customFormat="false" ht="15" hidden="false" customHeight="false" outlineLevel="0" collapsed="false">
      <c r="A59" s="562" t="s">
        <v>1742</v>
      </c>
      <c r="B59" s="563" t="s">
        <v>1743</v>
      </c>
      <c r="C59" s="565"/>
      <c r="D59" s="566"/>
    </row>
    <row r="60" customFormat="false" ht="15" hidden="false" customHeight="false" outlineLevel="0" collapsed="false">
      <c r="A60" s="564" t="s">
        <v>63</v>
      </c>
      <c r="B60" s="563" t="s">
        <v>64</v>
      </c>
      <c r="C60" s="565"/>
      <c r="D60" s="566"/>
    </row>
    <row r="61" customFormat="false" ht="15" hidden="false" customHeight="false" outlineLevel="0" collapsed="false">
      <c r="A61" s="562" t="s">
        <v>2152</v>
      </c>
      <c r="B61" s="563" t="s">
        <v>2153</v>
      </c>
      <c r="C61" s="565"/>
      <c r="D61" s="566"/>
    </row>
    <row r="62" customFormat="false" ht="15" hidden="false" customHeight="false" outlineLevel="0" collapsed="false">
      <c r="A62" s="562" t="s">
        <v>2155</v>
      </c>
      <c r="B62" s="563" t="s">
        <v>2156</v>
      </c>
      <c r="C62" s="565"/>
      <c r="D62" s="566"/>
    </row>
    <row r="63" customFormat="false" ht="15" hidden="false" customHeight="false" outlineLevel="0" collapsed="false">
      <c r="A63" s="564" t="s">
        <v>69</v>
      </c>
      <c r="B63" s="563" t="s">
        <v>70</v>
      </c>
      <c r="C63" s="565"/>
      <c r="D63" s="566"/>
    </row>
    <row r="64" customFormat="false" ht="15" hidden="false" customHeight="false" outlineLevel="0" collapsed="false">
      <c r="A64" s="562" t="s">
        <v>2469</v>
      </c>
      <c r="B64" s="563" t="s">
        <v>2470</v>
      </c>
      <c r="C64" s="565"/>
      <c r="D64" s="566"/>
    </row>
    <row r="65" customFormat="false" ht="15" hidden="false" customHeight="false" outlineLevel="0" collapsed="false">
      <c r="A65" s="562" t="s">
        <v>2471</v>
      </c>
      <c r="B65" s="563" t="s">
        <v>2472</v>
      </c>
      <c r="C65" s="565"/>
      <c r="D65" s="566"/>
    </row>
    <row r="66" customFormat="false" ht="15" hidden="false" customHeight="false" outlineLevel="0" collapsed="false">
      <c r="A66" s="562" t="s">
        <v>1744</v>
      </c>
      <c r="B66" s="563" t="s">
        <v>1745</v>
      </c>
      <c r="C66" s="565"/>
      <c r="D66" s="566"/>
    </row>
    <row r="67" customFormat="false" ht="15" hidden="false" customHeight="false" outlineLevel="0" collapsed="false">
      <c r="A67" s="564" t="s">
        <v>1746</v>
      </c>
      <c r="B67" s="563" t="s">
        <v>1747</v>
      </c>
      <c r="C67" s="565"/>
      <c r="D67" s="566"/>
    </row>
    <row r="68" customFormat="false" ht="15" hidden="false" customHeight="false" outlineLevel="0" collapsed="false">
      <c r="A68" s="562" t="s">
        <v>1751</v>
      </c>
      <c r="B68" s="563" t="s">
        <v>1752</v>
      </c>
      <c r="C68" s="565"/>
      <c r="D68" s="566"/>
    </row>
    <row r="69" customFormat="false" ht="15" hidden="false" customHeight="false" outlineLevel="0" collapsed="false">
      <c r="A69" s="562" t="s">
        <v>2158</v>
      </c>
      <c r="B69" s="563" t="s">
        <v>2159</v>
      </c>
      <c r="C69" s="565"/>
      <c r="D69" s="566"/>
    </row>
    <row r="70" customFormat="false" ht="15" hidden="false" customHeight="false" outlineLevel="0" collapsed="false">
      <c r="A70" s="562" t="s">
        <v>2160</v>
      </c>
      <c r="B70" s="563" t="s">
        <v>2161</v>
      </c>
      <c r="C70" s="565"/>
      <c r="D70" s="566"/>
    </row>
    <row r="71" customFormat="false" ht="15" hidden="false" customHeight="false" outlineLevel="0" collapsed="false">
      <c r="A71" s="562" t="s">
        <v>2162</v>
      </c>
      <c r="B71" s="563" t="s">
        <v>2163</v>
      </c>
      <c r="C71" s="565"/>
      <c r="D71" s="566"/>
    </row>
    <row r="72" customFormat="false" ht="15" hidden="false" customHeight="false" outlineLevel="0" collapsed="false">
      <c r="A72" s="564" t="s">
        <v>74</v>
      </c>
      <c r="B72" s="563" t="s">
        <v>75</v>
      </c>
      <c r="C72" s="565"/>
      <c r="D72" s="566"/>
    </row>
    <row r="73" customFormat="false" ht="15" hidden="false" customHeight="false" outlineLevel="0" collapsed="false">
      <c r="A73" s="562" t="s">
        <v>1146</v>
      </c>
      <c r="B73" s="563" t="s">
        <v>1147</v>
      </c>
      <c r="C73" s="565"/>
      <c r="D73" s="566"/>
    </row>
    <row r="74" customFormat="false" ht="15" hidden="false" customHeight="false" outlineLevel="0" collapsed="false">
      <c r="A74" s="562" t="s">
        <v>665</v>
      </c>
      <c r="B74" s="563" t="s">
        <v>666</v>
      </c>
      <c r="C74" s="565"/>
      <c r="D74" s="566"/>
    </row>
    <row r="75" customFormat="false" ht="15" hidden="false" customHeight="false" outlineLevel="0" collapsed="false">
      <c r="A75" s="562" t="s">
        <v>1753</v>
      </c>
      <c r="B75" s="563" t="s">
        <v>1754</v>
      </c>
      <c r="C75" s="565"/>
      <c r="D75" s="566"/>
    </row>
    <row r="76" customFormat="false" ht="15" hidden="false" customHeight="false" outlineLevel="0" collapsed="false">
      <c r="A76" s="562" t="s">
        <v>668</v>
      </c>
      <c r="B76" s="563" t="s">
        <v>669</v>
      </c>
      <c r="C76" s="565"/>
      <c r="D76" s="566"/>
    </row>
    <row r="77" customFormat="false" ht="15" hidden="false" customHeight="false" outlineLevel="0" collapsed="false">
      <c r="A77" s="562" t="s">
        <v>670</v>
      </c>
      <c r="B77" s="563" t="s">
        <v>671</v>
      </c>
      <c r="C77" s="565"/>
      <c r="D77" s="566"/>
    </row>
    <row r="78" customFormat="false" ht="15" hidden="false" customHeight="false" outlineLevel="0" collapsed="false">
      <c r="A78" s="562" t="s">
        <v>672</v>
      </c>
      <c r="B78" s="563" t="s">
        <v>673</v>
      </c>
      <c r="C78" s="565"/>
      <c r="D78" s="566"/>
    </row>
    <row r="79" customFormat="false" ht="15" hidden="false" customHeight="false" outlineLevel="0" collapsed="false">
      <c r="A79" s="562" t="s">
        <v>676</v>
      </c>
      <c r="B79" s="563" t="s">
        <v>677</v>
      </c>
      <c r="C79" s="565"/>
      <c r="D79" s="566"/>
    </row>
    <row r="80" customFormat="false" ht="15" hidden="false" customHeight="false" outlineLevel="0" collapsed="false">
      <c r="A80" s="562" t="s">
        <v>1756</v>
      </c>
      <c r="B80" s="563" t="s">
        <v>1757</v>
      </c>
      <c r="C80" s="565"/>
      <c r="D80" s="566"/>
    </row>
    <row r="81" customFormat="false" ht="15" hidden="false" customHeight="false" outlineLevel="0" collapsed="false">
      <c r="A81" s="562" t="s">
        <v>2164</v>
      </c>
      <c r="B81" s="563" t="s">
        <v>2165</v>
      </c>
      <c r="C81" s="565"/>
      <c r="D81" s="566"/>
    </row>
    <row r="82" customFormat="false" ht="15" hidden="false" customHeight="false" outlineLevel="0" collapsed="false">
      <c r="A82" s="562" t="s">
        <v>678</v>
      </c>
      <c r="B82" s="563" t="s">
        <v>679</v>
      </c>
      <c r="C82" s="565"/>
      <c r="D82" s="566"/>
    </row>
    <row r="83" customFormat="false" ht="15" hidden="false" customHeight="false" outlineLevel="0" collapsed="false">
      <c r="A83" s="562" t="s">
        <v>682</v>
      </c>
      <c r="B83" s="563" t="s">
        <v>683</v>
      </c>
      <c r="C83" s="565"/>
      <c r="D83" s="566"/>
    </row>
    <row r="84" customFormat="false" ht="15" hidden="false" customHeight="false" outlineLevel="0" collapsed="false">
      <c r="A84" s="562" t="s">
        <v>691</v>
      </c>
      <c r="B84" s="563" t="s">
        <v>692</v>
      </c>
      <c r="C84" s="565"/>
      <c r="D84" s="566"/>
    </row>
    <row r="85" customFormat="false" ht="15" hidden="false" customHeight="false" outlineLevel="0" collapsed="false">
      <c r="A85" s="562" t="s">
        <v>696</v>
      </c>
      <c r="B85" s="563" t="s">
        <v>697</v>
      </c>
      <c r="C85" s="565"/>
      <c r="D85" s="566"/>
    </row>
    <row r="86" customFormat="false" ht="15" hidden="false" customHeight="false" outlineLevel="0" collapsed="false">
      <c r="A86" s="562" t="s">
        <v>699</v>
      </c>
      <c r="B86" s="563" t="s">
        <v>700</v>
      </c>
      <c r="C86" s="565"/>
      <c r="D86" s="566"/>
    </row>
    <row r="87" customFormat="false" ht="15" hidden="false" customHeight="false" outlineLevel="0" collapsed="false">
      <c r="A87" s="562" t="s">
        <v>702</v>
      </c>
      <c r="B87" s="563" t="s">
        <v>703</v>
      </c>
      <c r="C87" s="565"/>
      <c r="D87" s="566"/>
    </row>
    <row r="88" customFormat="false" ht="15" hidden="false" customHeight="false" outlineLevel="0" collapsed="false">
      <c r="A88" s="564" t="s">
        <v>1758</v>
      </c>
      <c r="B88" s="563" t="s">
        <v>1759</v>
      </c>
      <c r="C88" s="565"/>
      <c r="D88" s="566"/>
    </row>
    <row r="89" customFormat="false" ht="15" hidden="false" customHeight="false" outlineLevel="0" collapsed="false">
      <c r="A89" s="562" t="s">
        <v>1760</v>
      </c>
      <c r="B89" s="563" t="s">
        <v>1761</v>
      </c>
      <c r="C89" s="565"/>
      <c r="D89" s="566"/>
    </row>
    <row r="90" customFormat="false" ht="15" hidden="false" customHeight="false" outlineLevel="0" collapsed="false">
      <c r="A90" s="562" t="s">
        <v>1231</v>
      </c>
      <c r="B90" s="563" t="s">
        <v>1232</v>
      </c>
      <c r="C90" s="565"/>
      <c r="D90" s="566"/>
    </row>
    <row r="91" customFormat="false" ht="15" hidden="false" customHeight="false" outlineLevel="0" collapsed="false">
      <c r="A91" s="562" t="s">
        <v>1234</v>
      </c>
      <c r="B91" s="563" t="s">
        <v>1235</v>
      </c>
      <c r="C91" s="565"/>
      <c r="D91" s="566"/>
    </row>
    <row r="92" customFormat="false" ht="15" hidden="false" customHeight="false" outlineLevel="0" collapsed="false">
      <c r="A92" s="562" t="s">
        <v>730</v>
      </c>
      <c r="B92" s="584" t="s">
        <v>731</v>
      </c>
      <c r="C92" s="565"/>
      <c r="D92" s="566"/>
    </row>
    <row r="93" customFormat="false" ht="15" hidden="false" customHeight="false" outlineLevel="0" collapsed="false">
      <c r="A93" s="562" t="s">
        <v>1762</v>
      </c>
      <c r="B93" s="563" t="s">
        <v>1763</v>
      </c>
      <c r="C93" s="565"/>
      <c r="D93" s="566"/>
    </row>
    <row r="94" customFormat="false" ht="15" hidden="false" customHeight="false" outlineLevel="0" collapsed="false">
      <c r="A94" s="562" t="s">
        <v>1765</v>
      </c>
      <c r="B94" s="563" t="s">
        <v>1766</v>
      </c>
      <c r="C94" s="565"/>
      <c r="D94" s="566"/>
    </row>
    <row r="95" customFormat="false" ht="15" hidden="false" customHeight="false" outlineLevel="0" collapsed="false">
      <c r="A95" s="562" t="s">
        <v>706</v>
      </c>
      <c r="B95" s="563" t="s">
        <v>707</v>
      </c>
      <c r="C95" s="565"/>
      <c r="D95" s="566"/>
    </row>
    <row r="96" customFormat="false" ht="15" hidden="false" customHeight="false" outlineLevel="0" collapsed="false">
      <c r="A96" s="562" t="s">
        <v>710</v>
      </c>
      <c r="B96" s="563" t="s">
        <v>711</v>
      </c>
      <c r="C96" s="565"/>
      <c r="D96" s="566"/>
    </row>
    <row r="97" customFormat="false" ht="15" hidden="false" customHeight="false" outlineLevel="0" collapsed="false">
      <c r="A97" s="562" t="s">
        <v>716</v>
      </c>
      <c r="B97" s="563" t="s">
        <v>717</v>
      </c>
      <c r="C97" s="565"/>
      <c r="D97" s="566"/>
    </row>
    <row r="98" customFormat="false" ht="15" hidden="false" customHeight="false" outlineLevel="0" collapsed="false">
      <c r="A98" s="562" t="s">
        <v>721</v>
      </c>
      <c r="B98" s="563" t="s">
        <v>722</v>
      </c>
      <c r="C98" s="565"/>
      <c r="D98" s="566"/>
    </row>
    <row r="99" customFormat="false" ht="15" hidden="false" customHeight="false" outlineLevel="0" collapsed="false">
      <c r="A99" s="562" t="s">
        <v>726</v>
      </c>
      <c r="B99" s="563" t="s">
        <v>727</v>
      </c>
      <c r="C99" s="565"/>
      <c r="D99" s="566"/>
    </row>
    <row r="100" customFormat="false" ht="15" hidden="false" customHeight="false" outlineLevel="0" collapsed="false">
      <c r="A100" s="562" t="s">
        <v>1236</v>
      </c>
      <c r="B100" s="563" t="s">
        <v>1237</v>
      </c>
      <c r="C100" s="565"/>
      <c r="D100" s="566"/>
    </row>
    <row r="101" customFormat="false" ht="15" hidden="false" customHeight="false" outlineLevel="0" collapsed="false">
      <c r="A101" s="562" t="s">
        <v>1239</v>
      </c>
      <c r="B101" s="563" t="s">
        <v>1240</v>
      </c>
      <c r="C101" s="565"/>
      <c r="D101" s="566"/>
    </row>
    <row r="102" customFormat="false" ht="15" hidden="false" customHeight="false" outlineLevel="0" collapsed="false">
      <c r="A102" s="562" t="s">
        <v>1242</v>
      </c>
      <c r="B102" s="563" t="s">
        <v>1243</v>
      </c>
      <c r="C102" s="565"/>
      <c r="D102" s="566"/>
    </row>
    <row r="103" customFormat="false" ht="15" hidden="false" customHeight="false" outlineLevel="0" collapsed="false">
      <c r="A103" s="564" t="s">
        <v>1244</v>
      </c>
      <c r="B103" s="563" t="s">
        <v>1245</v>
      </c>
      <c r="C103" s="565"/>
      <c r="D103" s="566"/>
    </row>
    <row r="104" customFormat="false" ht="15" hidden="false" customHeight="false" outlineLevel="0" collapsed="false">
      <c r="A104" s="562" t="s">
        <v>1248</v>
      </c>
      <c r="B104" s="563" t="s">
        <v>1249</v>
      </c>
      <c r="C104" s="565"/>
      <c r="D104" s="566"/>
    </row>
    <row r="105" customFormat="false" ht="15" hidden="false" customHeight="false" outlineLevel="0" collapsed="false">
      <c r="A105" s="562" t="s">
        <v>1250</v>
      </c>
      <c r="B105" s="563" t="s">
        <v>1251</v>
      </c>
      <c r="C105" s="565"/>
      <c r="D105" s="566"/>
    </row>
    <row r="106" customFormat="false" ht="15" hidden="false" customHeight="false" outlineLevel="0" collapsed="false">
      <c r="A106" s="562" t="s">
        <v>1252</v>
      </c>
      <c r="B106" s="563" t="s">
        <v>1253</v>
      </c>
      <c r="C106" s="565"/>
      <c r="D106" s="566"/>
    </row>
    <row r="107" customFormat="false" ht="15" hidden="false" customHeight="false" outlineLevel="0" collapsed="false">
      <c r="A107" s="564" t="s">
        <v>1254</v>
      </c>
      <c r="B107" s="563" t="s">
        <v>1255</v>
      </c>
      <c r="C107" s="565"/>
      <c r="D107" s="566"/>
    </row>
    <row r="108" customFormat="false" ht="15" hidden="false" customHeight="false" outlineLevel="0" collapsed="false">
      <c r="A108" s="562" t="s">
        <v>1257</v>
      </c>
      <c r="B108" s="563" t="s">
        <v>1258</v>
      </c>
      <c r="C108" s="565"/>
      <c r="D108" s="566"/>
    </row>
    <row r="109" customFormat="false" ht="15" hidden="false" customHeight="false" outlineLevel="0" collapsed="false">
      <c r="A109" s="564" t="s">
        <v>1259</v>
      </c>
      <c r="B109" s="563" t="s">
        <v>1260</v>
      </c>
      <c r="C109" s="565"/>
      <c r="D109" s="566"/>
    </row>
    <row r="110" customFormat="false" ht="15" hidden="false" customHeight="false" outlineLevel="0" collapsed="false">
      <c r="A110" s="562" t="s">
        <v>1261</v>
      </c>
      <c r="B110" s="563" t="s">
        <v>1262</v>
      </c>
      <c r="C110" s="565"/>
      <c r="D110" s="566"/>
    </row>
    <row r="111" customFormat="false" ht="15" hidden="false" customHeight="false" outlineLevel="0" collapsed="false">
      <c r="A111" s="562" t="s">
        <v>1263</v>
      </c>
      <c r="B111" s="563" t="s">
        <v>1264</v>
      </c>
      <c r="C111" s="565"/>
      <c r="D111" s="566"/>
    </row>
    <row r="112" customFormat="false" ht="15" hidden="false" customHeight="false" outlineLevel="0" collapsed="false">
      <c r="A112" s="562" t="s">
        <v>1265</v>
      </c>
      <c r="B112" s="563" t="s">
        <v>1266</v>
      </c>
      <c r="C112" s="565"/>
      <c r="D112" s="566"/>
    </row>
    <row r="113" customFormat="false" ht="15" hidden="false" customHeight="false" outlineLevel="0" collapsed="false">
      <c r="A113" s="564" t="s">
        <v>1267</v>
      </c>
      <c r="B113" s="563" t="s">
        <v>1268</v>
      </c>
      <c r="C113" s="565"/>
      <c r="D113" s="566"/>
    </row>
    <row r="114" customFormat="false" ht="15" hidden="false" customHeight="false" outlineLevel="0" collapsed="false">
      <c r="A114" s="562" t="s">
        <v>1270</v>
      </c>
      <c r="B114" s="563" t="s">
        <v>1271</v>
      </c>
      <c r="C114" s="565"/>
      <c r="D114" s="566"/>
    </row>
    <row r="115" customFormat="false" ht="15" hidden="false" customHeight="false" outlineLevel="0" collapsed="false">
      <c r="A115" s="564" t="s">
        <v>1272</v>
      </c>
      <c r="B115" s="563" t="s">
        <v>1273</v>
      </c>
      <c r="C115" s="565"/>
      <c r="D115" s="566"/>
    </row>
    <row r="116" customFormat="false" ht="15" hidden="false" customHeight="false" outlineLevel="0" collapsed="false">
      <c r="A116" s="562" t="s">
        <v>1275</v>
      </c>
      <c r="B116" s="563" t="s">
        <v>1276</v>
      </c>
      <c r="C116" s="565"/>
      <c r="D116" s="566"/>
    </row>
    <row r="117" customFormat="false" ht="15" hidden="false" customHeight="false" outlineLevel="0" collapsed="false">
      <c r="A117" s="562" t="s">
        <v>2169</v>
      </c>
      <c r="B117" s="563" t="s">
        <v>2170</v>
      </c>
      <c r="C117" s="565"/>
      <c r="D117" s="566"/>
    </row>
    <row r="118" customFormat="false" ht="15" hidden="false" customHeight="false" outlineLevel="0" collapsed="false">
      <c r="A118" s="562" t="s">
        <v>2171</v>
      </c>
      <c r="B118" s="563" t="s">
        <v>2172</v>
      </c>
      <c r="C118" s="565"/>
      <c r="D118" s="566"/>
    </row>
    <row r="119" customFormat="false" ht="15" hidden="false" customHeight="false" outlineLevel="0" collapsed="false">
      <c r="A119" s="562" t="s">
        <v>2173</v>
      </c>
      <c r="B119" s="563" t="s">
        <v>2174</v>
      </c>
      <c r="C119" s="565"/>
      <c r="D119" s="566"/>
    </row>
    <row r="120" customFormat="false" ht="15" hidden="false" customHeight="false" outlineLevel="0" collapsed="false">
      <c r="A120" s="562" t="s">
        <v>2175</v>
      </c>
      <c r="B120" s="563" t="s">
        <v>2176</v>
      </c>
      <c r="C120" s="565"/>
      <c r="D120" s="566"/>
    </row>
    <row r="121" customFormat="false" ht="15" hidden="false" customHeight="false" outlineLevel="0" collapsed="false">
      <c r="A121" s="562" t="s">
        <v>1767</v>
      </c>
      <c r="B121" s="563" t="s">
        <v>1768</v>
      </c>
      <c r="C121" s="565"/>
      <c r="D121" s="566"/>
    </row>
    <row r="122" customFormat="false" ht="15" hidden="false" customHeight="false" outlineLevel="0" collapsed="false">
      <c r="A122" s="562" t="s">
        <v>2177</v>
      </c>
      <c r="B122" s="563" t="s">
        <v>2178</v>
      </c>
      <c r="C122" s="565"/>
      <c r="D122" s="566"/>
    </row>
    <row r="123" customFormat="false" ht="15" hidden="false" customHeight="false" outlineLevel="0" collapsed="false">
      <c r="A123" s="562" t="s">
        <v>1772</v>
      </c>
      <c r="B123" s="563" t="s">
        <v>1773</v>
      </c>
      <c r="C123" s="565"/>
      <c r="D123" s="566"/>
    </row>
    <row r="124" customFormat="false" ht="15" hidden="false" customHeight="false" outlineLevel="0" collapsed="false">
      <c r="A124" s="562" t="s">
        <v>1769</v>
      </c>
      <c r="B124" s="563" t="s">
        <v>1770</v>
      </c>
      <c r="C124" s="565"/>
      <c r="D124" s="566"/>
    </row>
    <row r="125" customFormat="false" ht="15" hidden="false" customHeight="false" outlineLevel="0" collapsed="false">
      <c r="A125" s="562" t="s">
        <v>1775</v>
      </c>
      <c r="B125" s="563" t="s">
        <v>1776</v>
      </c>
      <c r="C125" s="565"/>
      <c r="D125" s="566"/>
    </row>
    <row r="126" customFormat="false" ht="15" hidden="false" customHeight="false" outlineLevel="0" collapsed="false">
      <c r="A126" s="562" t="s">
        <v>2473</v>
      </c>
      <c r="B126" s="563" t="s">
        <v>2474</v>
      </c>
      <c r="C126" s="565"/>
      <c r="D126" s="566"/>
    </row>
    <row r="127" customFormat="false" ht="15" hidden="false" customHeight="false" outlineLevel="0" collapsed="false">
      <c r="A127" s="562" t="s">
        <v>2476</v>
      </c>
      <c r="B127" s="563" t="s">
        <v>2477</v>
      </c>
      <c r="C127" s="565"/>
      <c r="D127" s="566"/>
    </row>
    <row r="128" customFormat="false" ht="15" hidden="false" customHeight="false" outlineLevel="0" collapsed="false">
      <c r="A128" s="562" t="s">
        <v>2179</v>
      </c>
      <c r="B128" s="563" t="s">
        <v>2180</v>
      </c>
      <c r="C128" s="565"/>
      <c r="D128" s="566"/>
    </row>
    <row r="129" customFormat="false" ht="15" hidden="false" customHeight="false" outlineLevel="0" collapsed="false">
      <c r="A129" s="562" t="s">
        <v>1777</v>
      </c>
      <c r="B129" s="563" t="s">
        <v>1778</v>
      </c>
      <c r="C129" s="565"/>
      <c r="D129" s="566"/>
    </row>
    <row r="130" customFormat="false" ht="15" hidden="false" customHeight="false" outlineLevel="0" collapsed="false">
      <c r="A130" s="562" t="s">
        <v>2478</v>
      </c>
      <c r="B130" s="563" t="s">
        <v>2479</v>
      </c>
      <c r="C130" s="565"/>
      <c r="D130" s="566"/>
    </row>
    <row r="131" customFormat="false" ht="15" hidden="false" customHeight="false" outlineLevel="0" collapsed="false">
      <c r="A131" s="562" t="s">
        <v>2181</v>
      </c>
      <c r="B131" s="563" t="s">
        <v>2182</v>
      </c>
      <c r="C131" s="565"/>
      <c r="D131" s="566"/>
    </row>
    <row r="132" customFormat="false" ht="15" hidden="false" customHeight="false" outlineLevel="0" collapsed="false">
      <c r="A132" s="562" t="s">
        <v>2183</v>
      </c>
      <c r="B132" s="563" t="s">
        <v>2184</v>
      </c>
      <c r="C132" s="565"/>
      <c r="D132" s="566"/>
    </row>
    <row r="133" customFormat="false" ht="15" hidden="false" customHeight="false" outlineLevel="0" collapsed="false">
      <c r="A133" s="562" t="s">
        <v>2185</v>
      </c>
      <c r="B133" s="563" t="s">
        <v>2186</v>
      </c>
      <c r="C133" s="565"/>
      <c r="D133" s="566"/>
    </row>
    <row r="134" customFormat="false" ht="15" hidden="false" customHeight="false" outlineLevel="0" collapsed="false">
      <c r="A134" s="562" t="s">
        <v>2187</v>
      </c>
      <c r="B134" s="563" t="s">
        <v>2188</v>
      </c>
      <c r="C134" s="565"/>
      <c r="D134" s="566"/>
    </row>
    <row r="135" customFormat="false" ht="15" hidden="false" customHeight="false" outlineLevel="0" collapsed="false">
      <c r="A135" s="562" t="s">
        <v>1780</v>
      </c>
      <c r="B135" s="563" t="s">
        <v>1781</v>
      </c>
      <c r="C135" s="565"/>
      <c r="D135" s="566"/>
    </row>
    <row r="136" customFormat="false" ht="15" hidden="false" customHeight="false" outlineLevel="0" collapsed="false">
      <c r="A136" s="562" t="s">
        <v>1782</v>
      </c>
      <c r="B136" s="563" t="s">
        <v>1783</v>
      </c>
      <c r="C136" s="565"/>
      <c r="D136" s="566"/>
    </row>
    <row r="137" customFormat="false" ht="15" hidden="false" customHeight="false" outlineLevel="0" collapsed="false">
      <c r="A137" s="562" t="s">
        <v>1785</v>
      </c>
      <c r="B137" s="563" t="s">
        <v>1786</v>
      </c>
      <c r="C137" s="565"/>
      <c r="D137" s="566"/>
    </row>
    <row r="138" customFormat="false" ht="15" hidden="false" customHeight="false" outlineLevel="0" collapsed="false">
      <c r="A138" s="562" t="s">
        <v>1787</v>
      </c>
      <c r="B138" s="563" t="s">
        <v>1788</v>
      </c>
      <c r="C138" s="565"/>
      <c r="D138" s="566"/>
    </row>
    <row r="139" customFormat="false" ht="15" hidden="false" customHeight="false" outlineLevel="0" collapsed="false">
      <c r="A139" s="564" t="s">
        <v>1790</v>
      </c>
      <c r="B139" s="563" t="s">
        <v>1791</v>
      </c>
      <c r="C139" s="565"/>
      <c r="D139" s="566"/>
    </row>
    <row r="140" customFormat="false" ht="15" hidden="false" customHeight="false" outlineLevel="0" collapsed="false">
      <c r="A140" s="562" t="s">
        <v>2190</v>
      </c>
      <c r="B140" s="563" t="s">
        <v>2191</v>
      </c>
      <c r="C140" s="565"/>
      <c r="D140" s="566"/>
    </row>
    <row r="141" customFormat="false" ht="15" hidden="false" customHeight="false" outlineLevel="0" collapsed="false">
      <c r="A141" s="562" t="s">
        <v>1793</v>
      </c>
      <c r="B141" s="563" t="s">
        <v>1794</v>
      </c>
      <c r="C141" s="565"/>
      <c r="D141" s="566"/>
    </row>
    <row r="142" customFormat="false" ht="15" hidden="false" customHeight="false" outlineLevel="0" collapsed="false">
      <c r="A142" s="564" t="s">
        <v>1795</v>
      </c>
      <c r="B142" s="563" t="s">
        <v>1796</v>
      </c>
      <c r="C142" s="565"/>
      <c r="D142" s="566"/>
    </row>
    <row r="143" customFormat="false" ht="15" hidden="false" customHeight="false" outlineLevel="0" collapsed="false">
      <c r="A143" s="562" t="s">
        <v>1797</v>
      </c>
      <c r="B143" s="563" t="s">
        <v>1798</v>
      </c>
      <c r="C143" s="565"/>
      <c r="D143" s="566"/>
    </row>
    <row r="144" customFormat="false" ht="15" hidden="false" customHeight="false" outlineLevel="0" collapsed="false">
      <c r="A144" s="562" t="s">
        <v>2167</v>
      </c>
      <c r="B144" s="563" t="s">
        <v>2168</v>
      </c>
      <c r="C144" s="565"/>
      <c r="D144" s="566"/>
    </row>
    <row r="145" customFormat="false" ht="15" hidden="false" customHeight="false" outlineLevel="0" collapsed="false">
      <c r="A145" s="564" t="s">
        <v>1801</v>
      </c>
      <c r="B145" s="563" t="s">
        <v>1802</v>
      </c>
      <c r="C145" s="565"/>
      <c r="D145" s="566"/>
    </row>
    <row r="146" customFormat="false" ht="15" hidden="false" customHeight="false" outlineLevel="0" collapsed="false">
      <c r="A146" s="562" t="s">
        <v>1799</v>
      </c>
      <c r="B146" s="563" t="s">
        <v>1800</v>
      </c>
      <c r="C146" s="565"/>
      <c r="D146" s="566"/>
    </row>
    <row r="147" customFormat="false" ht="15" hidden="false" customHeight="false" outlineLevel="0" collapsed="false">
      <c r="A147" s="562" t="s">
        <v>326</v>
      </c>
      <c r="B147" s="563" t="s">
        <v>327</v>
      </c>
      <c r="C147" s="565"/>
      <c r="D147" s="566"/>
    </row>
    <row r="148" customFormat="false" ht="15" hidden="false" customHeight="false" outlineLevel="0" collapsed="false">
      <c r="A148" s="562" t="s">
        <v>331</v>
      </c>
      <c r="B148" s="563" t="s">
        <v>332</v>
      </c>
      <c r="C148" s="565"/>
      <c r="D148" s="566"/>
    </row>
    <row r="149" customFormat="false" ht="15" hidden="false" customHeight="false" outlineLevel="0" collapsed="false">
      <c r="A149" s="562" t="s">
        <v>340</v>
      </c>
      <c r="B149" s="563" t="s">
        <v>341</v>
      </c>
      <c r="C149" s="565"/>
      <c r="D149" s="566"/>
    </row>
    <row r="150" customFormat="false" ht="15" hidden="false" customHeight="false" outlineLevel="0" collapsed="false">
      <c r="A150" s="562" t="s">
        <v>1148</v>
      </c>
      <c r="B150" s="563" t="s">
        <v>1149</v>
      </c>
      <c r="C150" s="565"/>
      <c r="D150" s="566"/>
    </row>
    <row r="151" customFormat="false" ht="15" hidden="false" customHeight="false" outlineLevel="0" collapsed="false">
      <c r="A151" s="562" t="s">
        <v>1279</v>
      </c>
      <c r="B151" s="563" t="s">
        <v>1280</v>
      </c>
      <c r="C151" s="565"/>
      <c r="D151" s="566"/>
    </row>
    <row r="152" customFormat="false" ht="15" hidden="false" customHeight="false" outlineLevel="0" collapsed="false">
      <c r="A152" s="562" t="s">
        <v>1281</v>
      </c>
      <c r="B152" s="563" t="s">
        <v>1282</v>
      </c>
      <c r="C152" s="565"/>
      <c r="D152" s="566"/>
    </row>
    <row r="153" customFormat="false" ht="15" hidden="false" customHeight="false" outlineLevel="0" collapsed="false">
      <c r="A153" s="564" t="s">
        <v>1277</v>
      </c>
      <c r="B153" s="563" t="s">
        <v>1278</v>
      </c>
      <c r="C153" s="565"/>
      <c r="D153" s="566"/>
    </row>
    <row r="154" customFormat="false" ht="15" hidden="false" customHeight="false" outlineLevel="0" collapsed="false">
      <c r="A154" s="562" t="s">
        <v>1283</v>
      </c>
      <c r="B154" s="563" t="s">
        <v>1284</v>
      </c>
      <c r="C154" s="565"/>
      <c r="D154" s="566"/>
    </row>
    <row r="155" customFormat="false" ht="15" hidden="false" customHeight="false" outlineLevel="0" collapsed="false">
      <c r="A155" s="562" t="s">
        <v>1285</v>
      </c>
      <c r="B155" s="563" t="s">
        <v>1286</v>
      </c>
      <c r="C155" s="565"/>
      <c r="D155" s="566"/>
    </row>
    <row r="156" customFormat="false" ht="15" hidden="false" customHeight="false" outlineLevel="0" collapsed="false">
      <c r="A156" s="562" t="s">
        <v>1287</v>
      </c>
      <c r="B156" s="563" t="s">
        <v>1288</v>
      </c>
      <c r="C156" s="565"/>
      <c r="D156" s="566"/>
    </row>
    <row r="157" customFormat="false" ht="15" hidden="false" customHeight="false" outlineLevel="0" collapsed="false">
      <c r="A157" s="564" t="s">
        <v>1289</v>
      </c>
      <c r="B157" s="563" t="s">
        <v>1290</v>
      </c>
      <c r="C157" s="565"/>
      <c r="D157" s="566"/>
    </row>
    <row r="158" customFormat="false" ht="15" hidden="false" customHeight="false" outlineLevel="0" collapsed="false">
      <c r="A158" s="562" t="s">
        <v>80</v>
      </c>
      <c r="B158" s="563" t="s">
        <v>81</v>
      </c>
      <c r="C158" s="565"/>
      <c r="D158" s="566"/>
    </row>
    <row r="159" customFormat="false" ht="15" hidden="false" customHeight="false" outlineLevel="0" collapsed="false">
      <c r="A159" s="562" t="s">
        <v>85</v>
      </c>
      <c r="B159" s="563" t="s">
        <v>86</v>
      </c>
      <c r="C159" s="565"/>
      <c r="D159" s="566"/>
    </row>
    <row r="160" customFormat="false" ht="15" hidden="false" customHeight="false" outlineLevel="0" collapsed="false">
      <c r="A160" s="562" t="s">
        <v>89</v>
      </c>
      <c r="B160" s="563" t="s">
        <v>90</v>
      </c>
      <c r="C160" s="565"/>
      <c r="D160" s="566"/>
    </row>
    <row r="161" customFormat="false" ht="15" hidden="false" customHeight="false" outlineLevel="0" collapsed="false">
      <c r="A161" s="562" t="s">
        <v>92</v>
      </c>
      <c r="B161" s="563" t="s">
        <v>93</v>
      </c>
      <c r="C161" s="565"/>
      <c r="D161" s="566"/>
    </row>
    <row r="162" customFormat="false" ht="15" hidden="false" customHeight="false" outlineLevel="0" collapsed="false">
      <c r="A162" s="562" t="s">
        <v>95</v>
      </c>
      <c r="B162" s="563" t="s">
        <v>96</v>
      </c>
      <c r="C162" s="565"/>
      <c r="D162" s="566"/>
    </row>
    <row r="163" customFormat="false" ht="15" hidden="false" customHeight="false" outlineLevel="0" collapsed="false">
      <c r="A163" s="564" t="s">
        <v>98</v>
      </c>
      <c r="B163" s="563" t="s">
        <v>99</v>
      </c>
      <c r="C163" s="565"/>
      <c r="D163" s="566"/>
    </row>
    <row r="164" customFormat="false" ht="15" hidden="false" customHeight="false" outlineLevel="0" collapsed="false">
      <c r="A164" s="562" t="s">
        <v>102</v>
      </c>
      <c r="B164" s="563" t="s">
        <v>103</v>
      </c>
      <c r="C164" s="565"/>
      <c r="D164" s="566"/>
    </row>
    <row r="165" customFormat="false" ht="15" hidden="false" customHeight="false" outlineLevel="0" collapsed="false">
      <c r="A165" s="564" t="s">
        <v>105</v>
      </c>
      <c r="B165" s="563" t="s">
        <v>106</v>
      </c>
      <c r="C165" s="565"/>
      <c r="D165" s="566"/>
    </row>
    <row r="166" customFormat="false" ht="15" hidden="false" customHeight="false" outlineLevel="0" collapsed="false">
      <c r="A166" s="562" t="s">
        <v>108</v>
      </c>
      <c r="B166" s="563" t="s">
        <v>109</v>
      </c>
      <c r="C166" s="565"/>
      <c r="D166" s="566"/>
    </row>
    <row r="167" customFormat="false" ht="15" hidden="false" customHeight="false" outlineLevel="0" collapsed="false">
      <c r="A167" s="562" t="s">
        <v>110</v>
      </c>
      <c r="B167" s="563" t="s">
        <v>111</v>
      </c>
      <c r="C167" s="565"/>
      <c r="D167" s="566"/>
    </row>
    <row r="168" customFormat="false" ht="15" hidden="false" customHeight="false" outlineLevel="0" collapsed="false">
      <c r="A168" s="564" t="s">
        <v>113</v>
      </c>
      <c r="B168" s="563" t="s">
        <v>114</v>
      </c>
      <c r="C168" s="565"/>
      <c r="D168" s="566"/>
    </row>
    <row r="169" customFormat="false" ht="15" hidden="false" customHeight="false" outlineLevel="0" collapsed="false">
      <c r="A169" s="564" t="s">
        <v>77</v>
      </c>
      <c r="B169" s="584" t="s">
        <v>78</v>
      </c>
      <c r="C169" s="565"/>
      <c r="D169" s="566"/>
    </row>
    <row r="170" customFormat="false" ht="15" hidden="false" customHeight="false" outlineLevel="0" collapsed="false">
      <c r="A170" s="562" t="s">
        <v>343</v>
      </c>
      <c r="B170" s="563" t="s">
        <v>344</v>
      </c>
      <c r="C170" s="565"/>
      <c r="D170" s="566"/>
    </row>
    <row r="171" customFormat="false" ht="15" hidden="false" customHeight="false" outlineLevel="0" collapsed="false">
      <c r="A171" s="564" t="s">
        <v>353</v>
      </c>
      <c r="B171" s="563" t="s">
        <v>354</v>
      </c>
      <c r="C171" s="565"/>
      <c r="D171" s="566"/>
    </row>
    <row r="172" customFormat="false" ht="15" hidden="false" customHeight="false" outlineLevel="0" collapsed="false">
      <c r="A172" s="564" t="s">
        <v>359</v>
      </c>
      <c r="B172" s="563" t="s">
        <v>360</v>
      </c>
      <c r="C172" s="565"/>
      <c r="D172" s="566"/>
    </row>
    <row r="173" customFormat="false" ht="15" hidden="false" customHeight="false" outlineLevel="0" collapsed="false">
      <c r="A173" s="562" t="s">
        <v>365</v>
      </c>
      <c r="B173" s="563" t="s">
        <v>366</v>
      </c>
      <c r="C173" s="565"/>
      <c r="D173" s="566"/>
    </row>
    <row r="174" customFormat="false" ht="15" hidden="false" customHeight="false" outlineLevel="0" collapsed="false">
      <c r="A174" s="562" t="s">
        <v>117</v>
      </c>
      <c r="B174" s="563" t="s">
        <v>118</v>
      </c>
      <c r="C174" s="565"/>
      <c r="D174" s="566"/>
    </row>
    <row r="175" customFormat="false" ht="15" hidden="false" customHeight="false" outlineLevel="0" collapsed="false">
      <c r="A175" s="562" t="s">
        <v>120</v>
      </c>
      <c r="B175" s="563" t="s">
        <v>121</v>
      </c>
      <c r="C175" s="565"/>
      <c r="D175" s="566"/>
    </row>
    <row r="176" customFormat="false" ht="15" hidden="false" customHeight="false" outlineLevel="0" collapsed="false">
      <c r="A176" s="562" t="s">
        <v>2192</v>
      </c>
      <c r="B176" s="563" t="s">
        <v>2193</v>
      </c>
      <c r="C176" s="565"/>
      <c r="D176" s="566"/>
    </row>
    <row r="177" customFormat="false" ht="15" hidden="false" customHeight="false" outlineLevel="0" collapsed="false">
      <c r="A177" s="562" t="s">
        <v>2194</v>
      </c>
      <c r="B177" s="563" t="s">
        <v>2195</v>
      </c>
      <c r="C177" s="565"/>
      <c r="D177" s="566"/>
    </row>
    <row r="178" customFormat="false" ht="15" hidden="false" customHeight="false" outlineLevel="0" collapsed="false">
      <c r="A178" s="562" t="s">
        <v>1804</v>
      </c>
      <c r="B178" s="563" t="s">
        <v>1805</v>
      </c>
      <c r="C178" s="565"/>
      <c r="D178" s="566"/>
    </row>
    <row r="179" customFormat="false" ht="15" hidden="false" customHeight="false" outlineLevel="0" collapsed="false">
      <c r="A179" s="562" t="s">
        <v>735</v>
      </c>
      <c r="B179" s="563" t="s">
        <v>736</v>
      </c>
      <c r="C179" s="565"/>
      <c r="D179" s="566"/>
    </row>
    <row r="180" customFormat="false" ht="15" hidden="false" customHeight="false" outlineLevel="0" collapsed="false">
      <c r="A180" s="562" t="s">
        <v>738</v>
      </c>
      <c r="B180" s="563" t="s">
        <v>739</v>
      </c>
      <c r="C180" s="565"/>
      <c r="D180" s="566"/>
    </row>
    <row r="181" customFormat="false" ht="15" hidden="false" customHeight="false" outlineLevel="0" collapsed="false">
      <c r="A181" s="562" t="s">
        <v>741</v>
      </c>
      <c r="B181" s="563" t="s">
        <v>742</v>
      </c>
      <c r="C181" s="565"/>
      <c r="D181" s="566"/>
    </row>
    <row r="182" customFormat="false" ht="15" hidden="false" customHeight="false" outlineLevel="0" collapsed="false">
      <c r="A182" s="562" t="s">
        <v>745</v>
      </c>
      <c r="B182" s="563" t="s">
        <v>746</v>
      </c>
      <c r="C182" s="565"/>
      <c r="D182" s="566"/>
    </row>
    <row r="183" customFormat="false" ht="15" hidden="false" customHeight="false" outlineLevel="0" collapsed="false">
      <c r="A183" s="562" t="s">
        <v>749</v>
      </c>
      <c r="B183" s="563" t="s">
        <v>750</v>
      </c>
      <c r="C183" s="565"/>
      <c r="D183" s="566"/>
    </row>
    <row r="184" customFormat="false" ht="15" hidden="false" customHeight="false" outlineLevel="0" collapsed="false">
      <c r="A184" s="562" t="s">
        <v>753</v>
      </c>
      <c r="B184" s="563" t="s">
        <v>754</v>
      </c>
      <c r="C184" s="565"/>
      <c r="D184" s="566"/>
    </row>
    <row r="185" customFormat="false" ht="15" hidden="false" customHeight="false" outlineLevel="0" collapsed="false">
      <c r="A185" s="562" t="s">
        <v>2480</v>
      </c>
      <c r="B185" s="563" t="s">
        <v>2481</v>
      </c>
      <c r="C185" s="565"/>
      <c r="D185" s="566"/>
    </row>
    <row r="186" customFormat="false" ht="15" hidden="false" customHeight="false" outlineLevel="0" collapsed="false">
      <c r="A186" s="562" t="s">
        <v>2196</v>
      </c>
      <c r="B186" s="563" t="s">
        <v>2197</v>
      </c>
      <c r="C186" s="565"/>
      <c r="D186" s="566"/>
    </row>
    <row r="187" customFormat="false" ht="15" hidden="false" customHeight="false" outlineLevel="0" collapsed="false">
      <c r="A187" s="562" t="s">
        <v>2198</v>
      </c>
      <c r="B187" s="563" t="s">
        <v>2199</v>
      </c>
      <c r="C187" s="565"/>
      <c r="D187" s="566"/>
    </row>
    <row r="188" customFormat="false" ht="15" hidden="false" customHeight="false" outlineLevel="0" collapsed="false">
      <c r="A188" s="564" t="s">
        <v>122</v>
      </c>
      <c r="B188" s="563" t="s">
        <v>123</v>
      </c>
      <c r="C188" s="565"/>
      <c r="D188" s="566"/>
    </row>
    <row r="189" customFormat="false" ht="15" hidden="false" customHeight="false" outlineLevel="0" collapsed="false">
      <c r="A189" s="562" t="s">
        <v>1806</v>
      </c>
      <c r="B189" s="563" t="s">
        <v>1807</v>
      </c>
      <c r="C189" s="565"/>
      <c r="D189" s="566"/>
    </row>
    <row r="190" customFormat="false" ht="15" hidden="false" customHeight="false" outlineLevel="0" collapsed="false">
      <c r="A190" s="562" t="s">
        <v>756</v>
      </c>
      <c r="B190" s="563" t="s">
        <v>757</v>
      </c>
      <c r="C190" s="565"/>
      <c r="D190" s="566"/>
    </row>
    <row r="191" customFormat="false" ht="15" hidden="false" customHeight="false" outlineLevel="0" collapsed="false">
      <c r="A191" s="562" t="s">
        <v>2482</v>
      </c>
      <c r="B191" s="563" t="s">
        <v>2483</v>
      </c>
      <c r="C191" s="565"/>
      <c r="D191" s="566"/>
    </row>
    <row r="192" customFormat="false" ht="15" hidden="false" customHeight="false" outlineLevel="0" collapsed="false">
      <c r="A192" s="564" t="s">
        <v>308</v>
      </c>
      <c r="B192" s="584" t="s">
        <v>309</v>
      </c>
      <c r="C192" s="565"/>
      <c r="D192" s="566"/>
    </row>
    <row r="193" customFormat="false" ht="15" hidden="false" customHeight="false" outlineLevel="0" collapsed="false">
      <c r="A193" s="562" t="s">
        <v>311</v>
      </c>
      <c r="B193" s="563" t="s">
        <v>312</v>
      </c>
      <c r="C193" s="565"/>
      <c r="D193" s="566"/>
    </row>
    <row r="194" customFormat="false" ht="15" hidden="false" customHeight="false" outlineLevel="0" collapsed="false">
      <c r="A194" s="564" t="s">
        <v>124</v>
      </c>
      <c r="B194" s="563" t="s">
        <v>125</v>
      </c>
      <c r="C194" s="565"/>
      <c r="D194" s="566"/>
    </row>
    <row r="195" customFormat="false" ht="15" hidden="false" customHeight="false" outlineLevel="0" collapsed="false">
      <c r="A195" s="562" t="s">
        <v>368</v>
      </c>
      <c r="B195" s="563" t="s">
        <v>369</v>
      </c>
      <c r="C195" s="565"/>
      <c r="D195" s="566"/>
    </row>
    <row r="196" customFormat="false" ht="15" hidden="false" customHeight="false" outlineLevel="0" collapsed="false">
      <c r="A196" s="562" t="s">
        <v>2200</v>
      </c>
      <c r="B196" s="563" t="s">
        <v>2201</v>
      </c>
      <c r="C196" s="565"/>
      <c r="D196" s="566"/>
    </row>
    <row r="197" customFormat="false" ht="15" hidden="false" customHeight="false" outlineLevel="0" collapsed="false">
      <c r="A197" s="562" t="s">
        <v>1808</v>
      </c>
      <c r="B197" s="563" t="s">
        <v>1809</v>
      </c>
      <c r="C197" s="565"/>
      <c r="D197" s="566"/>
    </row>
    <row r="198" customFormat="false" ht="15" hidden="false" customHeight="false" outlineLevel="0" collapsed="false">
      <c r="A198" s="562" t="s">
        <v>760</v>
      </c>
      <c r="B198" s="563" t="s">
        <v>761</v>
      </c>
      <c r="C198" s="565"/>
      <c r="D198" s="566"/>
    </row>
    <row r="199" customFormat="false" ht="15" hidden="false" customHeight="false" outlineLevel="0" collapsed="false">
      <c r="A199" s="562" t="s">
        <v>764</v>
      </c>
      <c r="B199" s="563" t="s">
        <v>765</v>
      </c>
      <c r="C199" s="565"/>
      <c r="D199" s="566"/>
    </row>
    <row r="200" customFormat="false" ht="15" hidden="false" customHeight="false" outlineLevel="0" collapsed="false">
      <c r="A200" s="562" t="s">
        <v>769</v>
      </c>
      <c r="B200" s="563" t="s">
        <v>770</v>
      </c>
      <c r="C200" s="565"/>
      <c r="D200" s="566"/>
    </row>
    <row r="201" customFormat="false" ht="15" hidden="false" customHeight="false" outlineLevel="0" collapsed="false">
      <c r="A201" s="562" t="s">
        <v>1810</v>
      </c>
      <c r="B201" s="563" t="s">
        <v>1811</v>
      </c>
      <c r="C201" s="565"/>
      <c r="D201" s="566"/>
    </row>
    <row r="202" customFormat="false" ht="15" hidden="false" customHeight="false" outlineLevel="0" collapsed="false">
      <c r="A202" s="562" t="s">
        <v>1812</v>
      </c>
      <c r="B202" s="563" t="s">
        <v>1813</v>
      </c>
      <c r="C202" s="565"/>
      <c r="D202" s="566"/>
    </row>
    <row r="203" customFormat="false" ht="15" hidden="false" customHeight="false" outlineLevel="0" collapsed="false">
      <c r="A203" s="562" t="s">
        <v>772</v>
      </c>
      <c r="B203" s="563" t="s">
        <v>773</v>
      </c>
      <c r="C203" s="565"/>
      <c r="D203" s="566"/>
    </row>
    <row r="204" customFormat="false" ht="15" hidden="false" customHeight="false" outlineLevel="0" collapsed="false">
      <c r="A204" s="562" t="s">
        <v>128</v>
      </c>
      <c r="B204" s="563" t="s">
        <v>129</v>
      </c>
      <c r="C204" s="565"/>
      <c r="D204" s="566"/>
    </row>
    <row r="205" customFormat="false" ht="15" hidden="false" customHeight="false" outlineLevel="0" collapsed="false">
      <c r="A205" s="562" t="s">
        <v>2202</v>
      </c>
      <c r="B205" s="563" t="s">
        <v>2203</v>
      </c>
      <c r="C205" s="565"/>
      <c r="D205" s="566"/>
    </row>
    <row r="206" customFormat="false" ht="15" hidden="false" customHeight="false" outlineLevel="0" collapsed="false">
      <c r="A206" s="562" t="s">
        <v>1815</v>
      </c>
      <c r="B206" s="563" t="s">
        <v>1816</v>
      </c>
      <c r="C206" s="565"/>
      <c r="D206" s="566"/>
    </row>
    <row r="207" customFormat="false" ht="15" hidden="false" customHeight="false" outlineLevel="0" collapsed="false">
      <c r="A207" s="562" t="s">
        <v>2204</v>
      </c>
      <c r="B207" s="563" t="s">
        <v>2205</v>
      </c>
      <c r="C207" s="565"/>
      <c r="D207" s="566"/>
    </row>
    <row r="208" customFormat="false" ht="15" hidden="false" customHeight="false" outlineLevel="0" collapsed="false">
      <c r="A208" s="562" t="s">
        <v>2206</v>
      </c>
      <c r="B208" s="563" t="s">
        <v>2207</v>
      </c>
      <c r="C208" s="565"/>
      <c r="D208" s="566"/>
    </row>
    <row r="209" customFormat="false" ht="15" hidden="false" customHeight="false" outlineLevel="0" collapsed="false">
      <c r="A209" s="562" t="s">
        <v>2209</v>
      </c>
      <c r="B209" s="563" t="s">
        <v>2210</v>
      </c>
      <c r="C209" s="565"/>
      <c r="D209" s="566"/>
    </row>
    <row r="210" customFormat="false" ht="15" hidden="false" customHeight="false" outlineLevel="0" collapsed="false">
      <c r="A210" s="562" t="s">
        <v>1817</v>
      </c>
      <c r="B210" s="563" t="s">
        <v>1818</v>
      </c>
      <c r="C210" s="565"/>
      <c r="D210" s="566"/>
    </row>
    <row r="211" customFormat="false" ht="15" hidden="false" customHeight="false" outlineLevel="0" collapsed="false">
      <c r="A211" s="562" t="s">
        <v>2484</v>
      </c>
      <c r="B211" s="563" t="s">
        <v>2485</v>
      </c>
      <c r="C211" s="565"/>
      <c r="D211" s="566"/>
    </row>
    <row r="212" customFormat="false" ht="15" hidden="false" customHeight="false" outlineLevel="0" collapsed="false">
      <c r="A212" s="562" t="s">
        <v>2486</v>
      </c>
      <c r="B212" s="563" t="s">
        <v>2487</v>
      </c>
      <c r="C212" s="565"/>
      <c r="D212" s="566"/>
    </row>
    <row r="213" customFormat="false" ht="15" hidden="false" customHeight="false" outlineLevel="0" collapsed="false">
      <c r="A213" s="562" t="s">
        <v>313</v>
      </c>
      <c r="B213" s="563" t="s">
        <v>314</v>
      </c>
      <c r="C213" s="565"/>
      <c r="D213" s="566"/>
    </row>
    <row r="214" customFormat="false" ht="15" hidden="false" customHeight="false" outlineLevel="0" collapsed="false">
      <c r="A214" s="564" t="s">
        <v>315</v>
      </c>
      <c r="B214" s="584" t="s">
        <v>316</v>
      </c>
      <c r="C214" s="565"/>
      <c r="D214" s="566"/>
    </row>
    <row r="215" customFormat="false" ht="15" hidden="false" customHeight="false" outlineLevel="0" collapsed="false">
      <c r="A215" s="562" t="s">
        <v>2211</v>
      </c>
      <c r="B215" s="563" t="s">
        <v>2212</v>
      </c>
      <c r="C215" s="565"/>
      <c r="D215" s="566"/>
    </row>
    <row r="216" customFormat="false" ht="15" hidden="false" customHeight="false" outlineLevel="0" collapsed="false">
      <c r="A216" s="564" t="s">
        <v>130</v>
      </c>
      <c r="B216" s="563" t="s">
        <v>131</v>
      </c>
      <c r="C216" s="565"/>
      <c r="D216" s="566"/>
    </row>
    <row r="217" customFormat="false" ht="15" hidden="false" customHeight="false" outlineLevel="0" collapsed="false">
      <c r="A217" s="562" t="s">
        <v>786</v>
      </c>
      <c r="B217" s="563" t="s">
        <v>787</v>
      </c>
      <c r="C217" s="565"/>
      <c r="D217" s="566"/>
    </row>
    <row r="218" customFormat="false" ht="15" hidden="false" customHeight="false" outlineLevel="0" collapsed="false">
      <c r="A218" s="562" t="s">
        <v>793</v>
      </c>
      <c r="B218" s="563" t="s">
        <v>794</v>
      </c>
      <c r="C218" s="565"/>
      <c r="D218" s="566"/>
    </row>
    <row r="219" customFormat="false" ht="15" hidden="false" customHeight="false" outlineLevel="0" collapsed="false">
      <c r="A219" s="562" t="s">
        <v>776</v>
      </c>
      <c r="B219" s="563" t="s">
        <v>777</v>
      </c>
      <c r="C219" s="565"/>
      <c r="D219" s="566"/>
    </row>
    <row r="220" customFormat="false" ht="15" hidden="false" customHeight="false" outlineLevel="0" collapsed="false">
      <c r="A220" s="562" t="s">
        <v>780</v>
      </c>
      <c r="B220" s="563" t="s">
        <v>781</v>
      </c>
      <c r="C220" s="565"/>
      <c r="D220" s="566"/>
    </row>
    <row r="221" customFormat="false" ht="15" hidden="false" customHeight="false" outlineLevel="0" collapsed="false">
      <c r="A221" s="562" t="s">
        <v>783</v>
      </c>
      <c r="B221" s="563" t="s">
        <v>784</v>
      </c>
      <c r="C221" s="565"/>
      <c r="D221" s="566"/>
    </row>
    <row r="222" customFormat="false" ht="15" hidden="false" customHeight="false" outlineLevel="0" collapsed="false">
      <c r="A222" s="562" t="s">
        <v>796</v>
      </c>
      <c r="B222" s="563" t="s">
        <v>797</v>
      </c>
      <c r="C222" s="565"/>
      <c r="D222" s="566"/>
    </row>
    <row r="223" customFormat="false" ht="15" hidden="false" customHeight="false" outlineLevel="0" collapsed="false">
      <c r="A223" s="564" t="s">
        <v>132</v>
      </c>
      <c r="B223" s="563" t="s">
        <v>133</v>
      </c>
      <c r="C223" s="565"/>
      <c r="D223" s="566"/>
    </row>
    <row r="224" customFormat="false" ht="15" hidden="false" customHeight="false" outlineLevel="0" collapsed="false">
      <c r="A224" s="562" t="s">
        <v>800</v>
      </c>
      <c r="B224" s="563" t="s">
        <v>801</v>
      </c>
      <c r="C224" s="565"/>
      <c r="D224" s="566"/>
    </row>
    <row r="225" customFormat="false" ht="15" hidden="false" customHeight="false" outlineLevel="0" collapsed="false">
      <c r="A225" s="562" t="s">
        <v>806</v>
      </c>
      <c r="B225" s="563" t="s">
        <v>807</v>
      </c>
      <c r="C225" s="565"/>
      <c r="D225" s="566"/>
    </row>
    <row r="226" customFormat="false" ht="15" hidden="false" customHeight="false" outlineLevel="0" collapsed="false">
      <c r="A226" s="562" t="s">
        <v>812</v>
      </c>
      <c r="B226" s="563" t="s">
        <v>813</v>
      </c>
      <c r="C226" s="565"/>
      <c r="D226" s="566"/>
    </row>
    <row r="227" customFormat="false" ht="15" hidden="false" customHeight="false" outlineLevel="0" collapsed="false">
      <c r="A227" s="562" t="s">
        <v>818</v>
      </c>
      <c r="B227" s="563" t="s">
        <v>819</v>
      </c>
      <c r="C227" s="565"/>
      <c r="D227" s="566"/>
    </row>
    <row r="228" customFormat="false" ht="15" hidden="false" customHeight="false" outlineLevel="0" collapsed="false">
      <c r="A228" s="562" t="s">
        <v>1820</v>
      </c>
      <c r="B228" s="563" t="s">
        <v>1821</v>
      </c>
      <c r="C228" s="565"/>
      <c r="D228" s="566"/>
    </row>
    <row r="229" customFormat="false" ht="15" hidden="false" customHeight="false" outlineLevel="0" collapsed="false">
      <c r="A229" s="562" t="s">
        <v>1150</v>
      </c>
      <c r="B229" s="563" t="s">
        <v>1151</v>
      </c>
      <c r="C229" s="565"/>
      <c r="D229" s="566"/>
    </row>
    <row r="230" customFormat="false" ht="15" hidden="false" customHeight="false" outlineLevel="0" collapsed="false">
      <c r="A230" s="562" t="s">
        <v>377</v>
      </c>
      <c r="B230" s="563" t="s">
        <v>378</v>
      </c>
      <c r="C230" s="565"/>
      <c r="D230" s="566"/>
    </row>
    <row r="231" customFormat="false" ht="15" hidden="false" customHeight="false" outlineLevel="0" collapsed="false">
      <c r="A231" s="562" t="s">
        <v>2214</v>
      </c>
      <c r="B231" s="563" t="s">
        <v>2215</v>
      </c>
      <c r="C231" s="565"/>
      <c r="D231" s="566"/>
    </row>
    <row r="232" customFormat="false" ht="15" hidden="false" customHeight="false" outlineLevel="0" collapsed="false">
      <c r="A232" s="562" t="s">
        <v>2489</v>
      </c>
      <c r="B232" s="563" t="s">
        <v>2490</v>
      </c>
      <c r="C232" s="565"/>
      <c r="D232" s="566"/>
    </row>
    <row r="233" customFormat="false" ht="15" hidden="false" customHeight="false" outlineLevel="0" collapsed="false">
      <c r="A233" s="562" t="s">
        <v>1291</v>
      </c>
      <c r="B233" s="563" t="s">
        <v>1292</v>
      </c>
      <c r="C233" s="565"/>
      <c r="D233" s="566"/>
    </row>
    <row r="234" customFormat="false" ht="15" hidden="false" customHeight="false" outlineLevel="0" collapsed="false">
      <c r="A234" s="562" t="s">
        <v>1294</v>
      </c>
      <c r="B234" s="563" t="s">
        <v>1295</v>
      </c>
      <c r="C234" s="565"/>
      <c r="D234" s="566"/>
    </row>
    <row r="235" customFormat="false" ht="15" hidden="false" customHeight="false" outlineLevel="0" collapsed="false">
      <c r="A235" s="562" t="s">
        <v>1296</v>
      </c>
      <c r="B235" s="563" t="s">
        <v>1297</v>
      </c>
      <c r="C235" s="565"/>
      <c r="D235" s="566"/>
    </row>
    <row r="236" customFormat="false" ht="15" hidden="false" customHeight="false" outlineLevel="0" collapsed="false">
      <c r="A236" s="562" t="s">
        <v>2216</v>
      </c>
      <c r="B236" s="563" t="s">
        <v>2217</v>
      </c>
      <c r="C236" s="565"/>
      <c r="D236" s="566"/>
    </row>
    <row r="237" customFormat="false" ht="15" hidden="false" customHeight="false" outlineLevel="0" collapsed="false">
      <c r="A237" s="562" t="s">
        <v>2218</v>
      </c>
      <c r="B237" s="563" t="s">
        <v>2219</v>
      </c>
      <c r="C237" s="565"/>
      <c r="D237" s="566"/>
    </row>
    <row r="238" customFormat="false" ht="15" hidden="false" customHeight="false" outlineLevel="0" collapsed="false">
      <c r="A238" s="562" t="s">
        <v>2220</v>
      </c>
      <c r="B238" s="563" t="s">
        <v>2221</v>
      </c>
      <c r="C238" s="565"/>
      <c r="D238" s="566"/>
    </row>
    <row r="239" customFormat="false" ht="15" hidden="false" customHeight="false" outlineLevel="0" collapsed="false">
      <c r="A239" s="562" t="s">
        <v>2222</v>
      </c>
      <c r="B239" s="563" t="s">
        <v>2223</v>
      </c>
      <c r="C239" s="565"/>
      <c r="D239" s="566"/>
    </row>
    <row r="240" customFormat="false" ht="15" hidden="false" customHeight="false" outlineLevel="0" collapsed="false">
      <c r="A240" s="562" t="s">
        <v>2225</v>
      </c>
      <c r="B240" s="563" t="s">
        <v>2226</v>
      </c>
      <c r="C240" s="565"/>
      <c r="D240" s="566"/>
    </row>
    <row r="241" customFormat="false" ht="15" hidden="false" customHeight="false" outlineLevel="0" collapsed="false">
      <c r="A241" s="562" t="s">
        <v>2227</v>
      </c>
      <c r="B241" s="563" t="s">
        <v>2228</v>
      </c>
      <c r="C241" s="565"/>
      <c r="D241" s="566"/>
    </row>
    <row r="242" customFormat="false" ht="15" hidden="false" customHeight="false" outlineLevel="0" collapsed="false">
      <c r="A242" s="562" t="s">
        <v>2229</v>
      </c>
      <c r="B242" s="563" t="s">
        <v>2230</v>
      </c>
      <c r="C242" s="565"/>
      <c r="D242" s="566"/>
    </row>
    <row r="243" customFormat="false" ht="15" hidden="false" customHeight="false" outlineLevel="0" collapsed="false">
      <c r="A243" s="562" t="s">
        <v>2232</v>
      </c>
      <c r="B243" s="563" t="s">
        <v>2233</v>
      </c>
      <c r="C243" s="565"/>
      <c r="D243" s="566"/>
    </row>
    <row r="244" customFormat="false" ht="15" hidden="false" customHeight="false" outlineLevel="0" collapsed="false">
      <c r="A244" s="562" t="s">
        <v>2234</v>
      </c>
      <c r="B244" s="563" t="s">
        <v>2235</v>
      </c>
      <c r="C244" s="565"/>
      <c r="D244" s="566"/>
    </row>
    <row r="245" customFormat="false" ht="15" hidden="false" customHeight="false" outlineLevel="0" collapsed="false">
      <c r="A245" s="562" t="s">
        <v>2236</v>
      </c>
      <c r="B245" s="563" t="s">
        <v>2237</v>
      </c>
      <c r="C245" s="565"/>
      <c r="D245" s="566"/>
    </row>
    <row r="246" customFormat="false" ht="15" hidden="false" customHeight="false" outlineLevel="0" collapsed="false">
      <c r="A246" s="564" t="s">
        <v>1837</v>
      </c>
      <c r="B246" s="563" t="s">
        <v>1838</v>
      </c>
      <c r="C246" s="565"/>
      <c r="D246" s="566"/>
    </row>
    <row r="247" customFormat="false" ht="15" hidden="false" customHeight="false" outlineLevel="0" collapsed="false">
      <c r="A247" s="562" t="s">
        <v>1822</v>
      </c>
      <c r="B247" s="563" t="s">
        <v>1823</v>
      </c>
      <c r="C247" s="565"/>
      <c r="D247" s="566"/>
    </row>
    <row r="248" customFormat="false" ht="15" hidden="false" customHeight="false" outlineLevel="0" collapsed="false">
      <c r="A248" s="562" t="s">
        <v>1825</v>
      </c>
      <c r="B248" s="563" t="s">
        <v>1826</v>
      </c>
      <c r="C248" s="565"/>
      <c r="D248" s="566"/>
    </row>
    <row r="249" customFormat="false" ht="15" hidden="false" customHeight="false" outlineLevel="0" collapsed="false">
      <c r="A249" s="562" t="s">
        <v>2491</v>
      </c>
      <c r="B249" s="563" t="s">
        <v>2492</v>
      </c>
      <c r="C249" s="565"/>
      <c r="D249" s="566"/>
    </row>
    <row r="250" customFormat="false" ht="15" hidden="false" customHeight="false" outlineLevel="0" collapsed="false">
      <c r="A250" s="562" t="s">
        <v>2239</v>
      </c>
      <c r="B250" s="563" t="s">
        <v>2240</v>
      </c>
      <c r="C250" s="565"/>
      <c r="D250" s="566"/>
    </row>
    <row r="251" customFormat="false" ht="15" hidden="false" customHeight="false" outlineLevel="0" collapsed="false">
      <c r="A251" s="564" t="s">
        <v>1828</v>
      </c>
      <c r="B251" s="563" t="s">
        <v>1829</v>
      </c>
      <c r="C251" s="565"/>
      <c r="D251" s="566"/>
    </row>
    <row r="252" customFormat="false" ht="15" hidden="false" customHeight="false" outlineLevel="0" collapsed="false">
      <c r="A252" s="562" t="s">
        <v>1831</v>
      </c>
      <c r="B252" s="563" t="s">
        <v>1832</v>
      </c>
      <c r="C252" s="565"/>
      <c r="D252" s="566"/>
    </row>
    <row r="253" customFormat="false" ht="15" hidden="false" customHeight="false" outlineLevel="0" collapsed="false">
      <c r="A253" s="562" t="s">
        <v>2242</v>
      </c>
      <c r="B253" s="563" t="s">
        <v>2243</v>
      </c>
      <c r="C253" s="565"/>
      <c r="D253" s="566"/>
    </row>
    <row r="254" customFormat="false" ht="15" hidden="false" customHeight="false" outlineLevel="0" collapsed="false">
      <c r="A254" s="562" t="s">
        <v>1833</v>
      </c>
      <c r="B254" s="563" t="s">
        <v>1834</v>
      </c>
      <c r="C254" s="565"/>
      <c r="D254" s="566"/>
    </row>
    <row r="255" customFormat="false" ht="15" hidden="false" customHeight="false" outlineLevel="0" collapsed="false">
      <c r="A255" s="562" t="s">
        <v>2493</v>
      </c>
      <c r="B255" s="563" t="s">
        <v>2494</v>
      </c>
      <c r="C255" s="565"/>
      <c r="D255" s="566"/>
    </row>
    <row r="256" customFormat="false" ht="15" hidden="false" customHeight="false" outlineLevel="0" collapsed="false">
      <c r="A256" s="562" t="s">
        <v>1835</v>
      </c>
      <c r="B256" s="563" t="s">
        <v>1836</v>
      </c>
      <c r="C256" s="565"/>
      <c r="D256" s="566"/>
    </row>
    <row r="257" customFormat="false" ht="15" hidden="false" customHeight="false" outlineLevel="0" collapsed="false">
      <c r="A257" s="562" t="s">
        <v>2244</v>
      </c>
      <c r="B257" s="563" t="s">
        <v>2245</v>
      </c>
      <c r="C257" s="565"/>
      <c r="D257" s="566"/>
    </row>
    <row r="258" customFormat="false" ht="15" hidden="false" customHeight="false" outlineLevel="0" collapsed="false">
      <c r="A258" s="562" t="s">
        <v>1298</v>
      </c>
      <c r="B258" s="563" t="s">
        <v>1299</v>
      </c>
      <c r="C258" s="565"/>
      <c r="D258" s="566"/>
    </row>
    <row r="259" customFormat="false" ht="15" hidden="false" customHeight="false" outlineLevel="0" collapsed="false">
      <c r="A259" s="564" t="s">
        <v>1300</v>
      </c>
      <c r="B259" s="563" t="s">
        <v>1301</v>
      </c>
      <c r="C259" s="565"/>
      <c r="D259" s="566"/>
    </row>
    <row r="260" customFormat="false" ht="15" hidden="false" customHeight="false" outlineLevel="0" collapsed="false">
      <c r="A260" s="562" t="s">
        <v>1303</v>
      </c>
      <c r="B260" s="563" t="s">
        <v>1304</v>
      </c>
      <c r="C260" s="565"/>
      <c r="D260" s="566"/>
    </row>
    <row r="261" customFormat="false" ht="15" hidden="false" customHeight="false" outlineLevel="0" collapsed="false">
      <c r="A261" s="564" t="s">
        <v>1305</v>
      </c>
      <c r="B261" s="563" t="s">
        <v>1306</v>
      </c>
      <c r="C261" s="565"/>
      <c r="D261" s="566"/>
    </row>
    <row r="262" customFormat="false" ht="15" hidden="false" customHeight="false" outlineLevel="0" collapsed="false">
      <c r="A262" s="562" t="s">
        <v>1308</v>
      </c>
      <c r="B262" s="563" t="s">
        <v>1309</v>
      </c>
      <c r="C262" s="565"/>
      <c r="D262" s="566"/>
    </row>
    <row r="263" customFormat="false" ht="15" hidden="false" customHeight="false" outlineLevel="0" collapsed="false">
      <c r="A263" s="564" t="s">
        <v>134</v>
      </c>
      <c r="B263" s="563" t="s">
        <v>135</v>
      </c>
      <c r="C263" s="565"/>
      <c r="D263" s="566"/>
    </row>
    <row r="264" customFormat="false" ht="15" hidden="false" customHeight="false" outlineLevel="0" collapsed="false">
      <c r="A264" s="562" t="s">
        <v>2247</v>
      </c>
      <c r="B264" s="563" t="s">
        <v>2248</v>
      </c>
      <c r="C264" s="565"/>
      <c r="D264" s="566"/>
    </row>
    <row r="265" customFormat="false" ht="15" hidden="false" customHeight="false" outlineLevel="0" collapsed="false">
      <c r="A265" s="562" t="s">
        <v>2250</v>
      </c>
      <c r="B265" s="563" t="s">
        <v>2251</v>
      </c>
      <c r="C265" s="565"/>
      <c r="D265" s="566"/>
    </row>
    <row r="266" customFormat="false" ht="15" hidden="false" customHeight="false" outlineLevel="0" collapsed="false">
      <c r="A266" s="562" t="s">
        <v>2252</v>
      </c>
      <c r="B266" s="563" t="s">
        <v>2253</v>
      </c>
      <c r="C266" s="565"/>
      <c r="D266" s="566"/>
    </row>
    <row r="267" customFormat="false" ht="15" hidden="false" customHeight="false" outlineLevel="0" collapsed="false">
      <c r="A267" s="562" t="s">
        <v>2255</v>
      </c>
      <c r="B267" s="563" t="s">
        <v>2256</v>
      </c>
      <c r="C267" s="565"/>
      <c r="D267" s="566"/>
    </row>
    <row r="268" customFormat="false" ht="15" hidden="false" customHeight="false" outlineLevel="0" collapsed="false">
      <c r="A268" s="562" t="s">
        <v>2257</v>
      </c>
      <c r="B268" s="563" t="s">
        <v>2258</v>
      </c>
      <c r="C268" s="565"/>
      <c r="D268" s="566"/>
    </row>
    <row r="269" customFormat="false" ht="15" hidden="false" customHeight="false" outlineLevel="0" collapsed="false">
      <c r="A269" s="562" t="s">
        <v>2260</v>
      </c>
      <c r="B269" s="563" t="s">
        <v>2261</v>
      </c>
      <c r="C269" s="565"/>
      <c r="D269" s="566"/>
    </row>
    <row r="270" customFormat="false" ht="15" hidden="false" customHeight="false" outlineLevel="0" collapsed="false">
      <c r="A270" s="562" t="s">
        <v>2262</v>
      </c>
      <c r="B270" s="563" t="s">
        <v>2263</v>
      </c>
      <c r="C270" s="565"/>
      <c r="D270" s="566"/>
    </row>
    <row r="271" customFormat="false" ht="15" hidden="false" customHeight="false" outlineLevel="0" collapsed="false">
      <c r="A271" s="562" t="s">
        <v>1153</v>
      </c>
      <c r="B271" s="563" t="s">
        <v>1154</v>
      </c>
      <c r="C271" s="565"/>
      <c r="D271" s="566"/>
    </row>
    <row r="272" customFormat="false" ht="15" hidden="false" customHeight="false" outlineLevel="0" collapsed="false">
      <c r="A272" s="564" t="s">
        <v>1155</v>
      </c>
      <c r="B272" s="563" t="s">
        <v>1156</v>
      </c>
      <c r="C272" s="565"/>
      <c r="D272" s="566"/>
    </row>
    <row r="273" customFormat="false" ht="15" hidden="false" customHeight="false" outlineLevel="0" collapsed="false">
      <c r="A273" s="562" t="s">
        <v>1158</v>
      </c>
      <c r="B273" s="563" t="s">
        <v>1159</v>
      </c>
      <c r="C273" s="565"/>
      <c r="D273" s="566"/>
    </row>
    <row r="274" customFormat="false" ht="15" hidden="false" customHeight="false" outlineLevel="0" collapsed="false">
      <c r="A274" s="564" t="s">
        <v>1161</v>
      </c>
      <c r="B274" s="563" t="s">
        <v>1162</v>
      </c>
      <c r="C274" s="565"/>
      <c r="D274" s="566"/>
    </row>
    <row r="275" customFormat="false" ht="15" hidden="false" customHeight="false" outlineLevel="0" collapsed="false">
      <c r="A275" s="562" t="s">
        <v>1163</v>
      </c>
      <c r="B275" s="563" t="s">
        <v>1164</v>
      </c>
      <c r="C275" s="565"/>
      <c r="D275" s="566"/>
    </row>
    <row r="276" customFormat="false" ht="15" hidden="false" customHeight="false" outlineLevel="0" collapsed="false">
      <c r="A276" s="562" t="s">
        <v>1165</v>
      </c>
      <c r="B276" s="563" t="s">
        <v>1166</v>
      </c>
      <c r="C276" s="565"/>
      <c r="D276" s="566"/>
    </row>
    <row r="277" customFormat="false" ht="15" hidden="false" customHeight="false" outlineLevel="0" collapsed="false">
      <c r="A277" s="562" t="s">
        <v>1167</v>
      </c>
      <c r="B277" s="563" t="s">
        <v>1168</v>
      </c>
      <c r="C277" s="565"/>
      <c r="D277" s="566"/>
    </row>
    <row r="278" customFormat="false" ht="15" hidden="false" customHeight="false" outlineLevel="0" collapsed="false">
      <c r="A278" s="562" t="s">
        <v>2496</v>
      </c>
      <c r="B278" s="563" t="s">
        <v>2497</v>
      </c>
      <c r="C278" s="565"/>
      <c r="D278" s="566"/>
    </row>
    <row r="279" customFormat="false" ht="15" hidden="false" customHeight="false" outlineLevel="0" collapsed="false">
      <c r="A279" s="562" t="s">
        <v>2498</v>
      </c>
      <c r="B279" s="563" t="s">
        <v>2499</v>
      </c>
      <c r="C279" s="565"/>
      <c r="D279" s="566"/>
    </row>
    <row r="280" customFormat="false" ht="15" hidden="false" customHeight="false" outlineLevel="0" collapsed="false">
      <c r="A280" s="562" t="s">
        <v>2264</v>
      </c>
      <c r="B280" s="563" t="s">
        <v>2265</v>
      </c>
      <c r="C280" s="565"/>
      <c r="D280" s="566"/>
    </row>
    <row r="281" customFormat="false" ht="15" hidden="false" customHeight="false" outlineLevel="0" collapsed="false">
      <c r="A281" s="562" t="s">
        <v>1841</v>
      </c>
      <c r="B281" s="563" t="s">
        <v>1842</v>
      </c>
      <c r="C281" s="565"/>
      <c r="D281" s="566"/>
    </row>
    <row r="282" customFormat="false" ht="15" hidden="false" customHeight="false" outlineLevel="0" collapsed="false">
      <c r="A282" s="562" t="s">
        <v>1843</v>
      </c>
      <c r="B282" s="563" t="s">
        <v>1844</v>
      </c>
      <c r="C282" s="565"/>
      <c r="D282" s="566"/>
    </row>
    <row r="283" customFormat="false" ht="15" hidden="false" customHeight="false" outlineLevel="0" collapsed="false">
      <c r="A283" s="562" t="s">
        <v>1845</v>
      </c>
      <c r="B283" s="563" t="s">
        <v>1846</v>
      </c>
      <c r="C283" s="565"/>
      <c r="D283" s="566"/>
    </row>
    <row r="284" customFormat="false" ht="15" hidden="false" customHeight="false" outlineLevel="0" collapsed="false">
      <c r="A284" s="562" t="s">
        <v>821</v>
      </c>
      <c r="B284" s="563" t="s">
        <v>822</v>
      </c>
      <c r="C284" s="565"/>
      <c r="D284" s="566"/>
    </row>
    <row r="285" customFormat="false" ht="15" hidden="false" customHeight="false" outlineLevel="0" collapsed="false">
      <c r="A285" s="562" t="s">
        <v>1847</v>
      </c>
      <c r="B285" s="563" t="s">
        <v>1848</v>
      </c>
      <c r="C285" s="565"/>
      <c r="D285" s="566"/>
    </row>
    <row r="286" customFormat="false" ht="15" hidden="false" customHeight="false" outlineLevel="0" collapsed="false">
      <c r="A286" s="562" t="s">
        <v>825</v>
      </c>
      <c r="B286" s="563" t="s">
        <v>826</v>
      </c>
      <c r="C286" s="565"/>
      <c r="D286" s="566"/>
    </row>
    <row r="287" customFormat="false" ht="15" hidden="false" customHeight="false" outlineLevel="0" collapsed="false">
      <c r="A287" s="562" t="s">
        <v>832</v>
      </c>
      <c r="B287" s="563" t="s">
        <v>2719</v>
      </c>
      <c r="C287" s="565"/>
      <c r="D287" s="566"/>
    </row>
    <row r="288" customFormat="false" ht="15" hidden="false" customHeight="false" outlineLevel="0" collapsed="false">
      <c r="A288" s="562" t="s">
        <v>837</v>
      </c>
      <c r="B288" s="563" t="s">
        <v>838</v>
      </c>
      <c r="C288" s="565"/>
      <c r="D288" s="566"/>
    </row>
    <row r="289" customFormat="false" ht="15" hidden="false" customHeight="false" outlineLevel="0" collapsed="false">
      <c r="A289" s="562" t="s">
        <v>839</v>
      </c>
      <c r="B289" s="563" t="s">
        <v>840</v>
      </c>
      <c r="C289" s="565"/>
      <c r="D289" s="566"/>
    </row>
    <row r="290" customFormat="false" ht="15" hidden="false" customHeight="false" outlineLevel="0" collapsed="false">
      <c r="A290" s="562" t="s">
        <v>2267</v>
      </c>
      <c r="B290" s="563" t="s">
        <v>2268</v>
      </c>
      <c r="C290" s="565"/>
      <c r="D290" s="566"/>
    </row>
    <row r="291" customFormat="false" ht="15" hidden="false" customHeight="false" outlineLevel="0" collapsed="false">
      <c r="A291" s="562" t="s">
        <v>2269</v>
      </c>
      <c r="B291" s="563" t="s">
        <v>2270</v>
      </c>
      <c r="C291" s="565"/>
      <c r="D291" s="566"/>
    </row>
    <row r="292" customFormat="false" ht="15" hidden="false" customHeight="false" outlineLevel="0" collapsed="false">
      <c r="A292" s="562" t="s">
        <v>1849</v>
      </c>
      <c r="B292" s="563" t="s">
        <v>1850</v>
      </c>
      <c r="C292" s="565"/>
      <c r="D292" s="566"/>
    </row>
    <row r="293" customFormat="false" ht="15" hidden="false" customHeight="false" outlineLevel="0" collapsed="false">
      <c r="A293" s="562" t="s">
        <v>1851</v>
      </c>
      <c r="B293" s="563" t="s">
        <v>1852</v>
      </c>
      <c r="C293" s="565"/>
      <c r="D293" s="566"/>
    </row>
    <row r="294" customFormat="false" ht="15" hidden="false" customHeight="false" outlineLevel="0" collapsed="false">
      <c r="A294" s="562" t="s">
        <v>1853</v>
      </c>
      <c r="B294" s="563" t="s">
        <v>1854</v>
      </c>
      <c r="C294" s="565"/>
      <c r="D294" s="566"/>
    </row>
    <row r="295" customFormat="false" ht="15" hidden="false" customHeight="false" outlineLevel="0" collapsed="false">
      <c r="A295" s="562" t="s">
        <v>846</v>
      </c>
      <c r="B295" s="563" t="s">
        <v>847</v>
      </c>
      <c r="C295" s="565"/>
      <c r="D295" s="566"/>
    </row>
    <row r="296" customFormat="false" ht="15" hidden="false" customHeight="false" outlineLevel="0" collapsed="false">
      <c r="A296" s="562" t="s">
        <v>852</v>
      </c>
      <c r="B296" s="563" t="s">
        <v>853</v>
      </c>
      <c r="C296" s="565"/>
      <c r="D296" s="566"/>
    </row>
    <row r="297" customFormat="false" ht="15" hidden="false" customHeight="false" outlineLevel="0" collapsed="false">
      <c r="A297" s="562" t="s">
        <v>857</v>
      </c>
      <c r="B297" s="563" t="s">
        <v>858</v>
      </c>
      <c r="C297" s="565"/>
      <c r="D297" s="566"/>
    </row>
    <row r="298" customFormat="false" ht="15" hidden="false" customHeight="false" outlineLevel="0" collapsed="false">
      <c r="A298" s="562" t="s">
        <v>861</v>
      </c>
      <c r="B298" s="563" t="s">
        <v>862</v>
      </c>
      <c r="C298" s="565"/>
      <c r="D298" s="566"/>
    </row>
    <row r="299" customFormat="false" ht="15" hidden="false" customHeight="false" outlineLevel="0" collapsed="false">
      <c r="A299" s="562" t="s">
        <v>865</v>
      </c>
      <c r="B299" s="563" t="s">
        <v>866</v>
      </c>
      <c r="C299" s="565"/>
      <c r="D299" s="566"/>
    </row>
    <row r="300" customFormat="false" ht="15" hidden="false" customHeight="false" outlineLevel="0" collapsed="false">
      <c r="A300" s="562" t="s">
        <v>869</v>
      </c>
      <c r="B300" s="563" t="s">
        <v>870</v>
      </c>
      <c r="C300" s="565"/>
      <c r="D300" s="566"/>
    </row>
    <row r="301" customFormat="false" ht="15" hidden="false" customHeight="false" outlineLevel="0" collapsed="false">
      <c r="A301" s="562" t="s">
        <v>872</v>
      </c>
      <c r="B301" s="563" t="s">
        <v>873</v>
      </c>
      <c r="C301" s="565"/>
      <c r="D301" s="566"/>
    </row>
    <row r="302" customFormat="false" ht="15" hidden="false" customHeight="false" outlineLevel="0" collapsed="false">
      <c r="A302" s="562" t="s">
        <v>874</v>
      </c>
      <c r="B302" s="563" t="s">
        <v>875</v>
      </c>
      <c r="C302" s="565"/>
      <c r="D302" s="566"/>
    </row>
    <row r="303" customFormat="false" ht="15" hidden="false" customHeight="false" outlineLevel="0" collapsed="false">
      <c r="A303" s="562" t="s">
        <v>876</v>
      </c>
      <c r="B303" s="563" t="s">
        <v>877</v>
      </c>
      <c r="C303" s="565"/>
      <c r="D303" s="566"/>
    </row>
    <row r="304" customFormat="false" ht="15" hidden="false" customHeight="false" outlineLevel="0" collapsed="false">
      <c r="A304" s="562" t="s">
        <v>880</v>
      </c>
      <c r="B304" s="563" t="s">
        <v>881</v>
      </c>
      <c r="C304" s="565"/>
      <c r="D304" s="566"/>
    </row>
    <row r="305" customFormat="false" ht="15" hidden="false" customHeight="false" outlineLevel="0" collapsed="false">
      <c r="A305" s="562" t="s">
        <v>883</v>
      </c>
      <c r="B305" s="563" t="s">
        <v>884</v>
      </c>
      <c r="C305" s="565"/>
      <c r="D305" s="566"/>
    </row>
    <row r="306" customFormat="false" ht="15" hidden="false" customHeight="false" outlineLevel="0" collapsed="false">
      <c r="A306" s="562" t="s">
        <v>885</v>
      </c>
      <c r="B306" s="563" t="s">
        <v>886</v>
      </c>
      <c r="C306" s="565"/>
      <c r="D306" s="566"/>
    </row>
    <row r="307" customFormat="false" ht="15" hidden="false" customHeight="false" outlineLevel="0" collapsed="false">
      <c r="A307" s="562" t="s">
        <v>887</v>
      </c>
      <c r="B307" s="563" t="s">
        <v>888</v>
      </c>
      <c r="C307" s="565"/>
      <c r="D307" s="566"/>
    </row>
    <row r="308" customFormat="false" ht="15" hidden="false" customHeight="false" outlineLevel="0" collapsed="false">
      <c r="A308" s="562" t="s">
        <v>889</v>
      </c>
      <c r="B308" s="563" t="s">
        <v>890</v>
      </c>
      <c r="C308" s="565"/>
      <c r="D308" s="566"/>
    </row>
    <row r="309" customFormat="false" ht="15" hidden="false" customHeight="false" outlineLevel="0" collapsed="false">
      <c r="A309" s="562" t="s">
        <v>896</v>
      </c>
      <c r="B309" s="563" t="s">
        <v>897</v>
      </c>
      <c r="C309" s="565"/>
      <c r="D309" s="566"/>
    </row>
    <row r="310" customFormat="false" ht="15" hidden="false" customHeight="false" outlineLevel="0" collapsed="false">
      <c r="A310" s="562" t="s">
        <v>910</v>
      </c>
      <c r="B310" s="563" t="s">
        <v>911</v>
      </c>
      <c r="C310" s="565"/>
      <c r="D310" s="566"/>
    </row>
    <row r="311" customFormat="false" ht="15" hidden="false" customHeight="false" outlineLevel="0" collapsed="false">
      <c r="A311" s="562" t="s">
        <v>904</v>
      </c>
      <c r="B311" s="563" t="s">
        <v>905</v>
      </c>
      <c r="C311" s="565"/>
      <c r="D311" s="566"/>
    </row>
    <row r="312" customFormat="false" ht="15" hidden="false" customHeight="false" outlineLevel="0" collapsed="false">
      <c r="A312" s="562" t="s">
        <v>914</v>
      </c>
      <c r="B312" s="563" t="s">
        <v>915</v>
      </c>
      <c r="C312" s="565"/>
      <c r="D312" s="566"/>
    </row>
    <row r="313" customFormat="false" ht="15" hidden="false" customHeight="false" outlineLevel="0" collapsed="false">
      <c r="A313" s="562" t="s">
        <v>916</v>
      </c>
      <c r="B313" s="563" t="s">
        <v>917</v>
      </c>
      <c r="C313" s="565"/>
      <c r="D313" s="566"/>
    </row>
    <row r="314" customFormat="false" ht="15" hidden="false" customHeight="false" outlineLevel="0" collapsed="false">
      <c r="A314" s="562" t="s">
        <v>1855</v>
      </c>
      <c r="B314" s="563" t="s">
        <v>1856</v>
      </c>
      <c r="C314" s="565"/>
      <c r="D314" s="566"/>
    </row>
    <row r="315" customFormat="false" ht="15" hidden="false" customHeight="false" outlineLevel="0" collapsed="false">
      <c r="A315" s="562" t="s">
        <v>2500</v>
      </c>
      <c r="B315" s="563" t="s">
        <v>2501</v>
      </c>
      <c r="C315" s="565"/>
      <c r="D315" s="566"/>
    </row>
    <row r="316" customFormat="false" ht="15" hidden="false" customHeight="false" outlineLevel="0" collapsed="false">
      <c r="A316" s="562" t="s">
        <v>2503</v>
      </c>
      <c r="B316" s="563" t="s">
        <v>2504</v>
      </c>
      <c r="C316" s="565"/>
      <c r="D316" s="566"/>
    </row>
    <row r="317" customFormat="false" ht="15" hidden="false" customHeight="false" outlineLevel="0" collapsed="false">
      <c r="A317" s="562" t="s">
        <v>2272</v>
      </c>
      <c r="B317" s="563" t="s">
        <v>2273</v>
      </c>
      <c r="C317" s="565"/>
      <c r="D317" s="566"/>
    </row>
    <row r="318" customFormat="false" ht="15" hidden="false" customHeight="false" outlineLevel="0" collapsed="false">
      <c r="A318" s="562" t="s">
        <v>2274</v>
      </c>
      <c r="B318" s="563" t="s">
        <v>2275</v>
      </c>
      <c r="C318" s="565"/>
      <c r="D318" s="566"/>
    </row>
    <row r="319" customFormat="false" ht="15" hidden="false" customHeight="false" outlineLevel="0" collapsed="false">
      <c r="A319" s="562" t="s">
        <v>2276</v>
      </c>
      <c r="B319" s="563" t="s">
        <v>2277</v>
      </c>
      <c r="C319" s="565"/>
      <c r="D319" s="566"/>
    </row>
    <row r="320" customFormat="false" ht="15" hidden="false" customHeight="false" outlineLevel="0" collapsed="false">
      <c r="A320" s="562" t="s">
        <v>2278</v>
      </c>
      <c r="B320" s="563" t="s">
        <v>2279</v>
      </c>
      <c r="C320" s="565"/>
      <c r="D320" s="566"/>
    </row>
    <row r="321" customFormat="false" ht="15" hidden="false" customHeight="false" outlineLevel="0" collapsed="false">
      <c r="A321" s="562" t="s">
        <v>2280</v>
      </c>
      <c r="B321" s="563" t="s">
        <v>2281</v>
      </c>
      <c r="C321" s="565"/>
      <c r="D321" s="566"/>
    </row>
    <row r="322" customFormat="false" ht="15" hidden="false" customHeight="false" outlineLevel="0" collapsed="false">
      <c r="A322" s="562" t="s">
        <v>2282</v>
      </c>
      <c r="B322" s="563" t="s">
        <v>2283</v>
      </c>
      <c r="C322" s="565"/>
      <c r="D322" s="566"/>
    </row>
    <row r="323" customFormat="false" ht="15" hidden="false" customHeight="false" outlineLevel="0" collapsed="false">
      <c r="A323" s="562" t="s">
        <v>1858</v>
      </c>
      <c r="B323" s="563" t="s">
        <v>1859</v>
      </c>
      <c r="C323" s="565"/>
      <c r="D323" s="566"/>
    </row>
    <row r="324" customFormat="false" ht="15" hidden="false" customHeight="false" outlineLevel="0" collapsed="false">
      <c r="A324" s="562" t="s">
        <v>1862</v>
      </c>
      <c r="B324" s="563" t="s">
        <v>1863</v>
      </c>
      <c r="C324" s="565"/>
      <c r="D324" s="566"/>
    </row>
    <row r="325" customFormat="false" ht="15" hidden="false" customHeight="false" outlineLevel="0" collapsed="false">
      <c r="A325" s="564" t="s">
        <v>1865</v>
      </c>
      <c r="B325" s="563" t="s">
        <v>1866</v>
      </c>
      <c r="C325" s="565"/>
      <c r="D325" s="566"/>
    </row>
    <row r="326" customFormat="false" ht="15" hidden="false" customHeight="false" outlineLevel="0" collapsed="false">
      <c r="A326" s="562" t="s">
        <v>1868</v>
      </c>
      <c r="B326" s="563" t="s">
        <v>1869</v>
      </c>
      <c r="C326" s="565"/>
      <c r="D326" s="566"/>
    </row>
    <row r="327" customFormat="false" ht="15" hidden="false" customHeight="false" outlineLevel="0" collapsed="false">
      <c r="A327" s="562" t="s">
        <v>1871</v>
      </c>
      <c r="B327" s="563" t="s">
        <v>1872</v>
      </c>
      <c r="C327" s="565"/>
      <c r="D327" s="566"/>
    </row>
    <row r="328" customFormat="false" ht="15" hidden="false" customHeight="false" outlineLevel="0" collapsed="false">
      <c r="A328" s="562" t="s">
        <v>2505</v>
      </c>
      <c r="B328" s="563" t="s">
        <v>2506</v>
      </c>
      <c r="C328" s="565"/>
      <c r="D328" s="566"/>
    </row>
    <row r="329" customFormat="false" ht="15" hidden="false" customHeight="false" outlineLevel="0" collapsed="false">
      <c r="A329" s="562" t="s">
        <v>2284</v>
      </c>
      <c r="B329" s="563" t="s">
        <v>2285</v>
      </c>
      <c r="C329" s="565"/>
      <c r="D329" s="566"/>
    </row>
    <row r="330" customFormat="false" ht="15" hidden="false" customHeight="false" outlineLevel="0" collapsed="false">
      <c r="A330" s="562" t="s">
        <v>1873</v>
      </c>
      <c r="B330" s="563" t="s">
        <v>1874</v>
      </c>
      <c r="C330" s="565"/>
      <c r="D330" s="566"/>
    </row>
    <row r="331" customFormat="false" ht="15" hidden="false" customHeight="false" outlineLevel="0" collapsed="false">
      <c r="A331" s="562" t="s">
        <v>1875</v>
      </c>
      <c r="B331" s="563" t="s">
        <v>1876</v>
      </c>
      <c r="C331" s="565"/>
      <c r="D331" s="566"/>
    </row>
    <row r="332" customFormat="false" ht="15" hidden="false" customHeight="false" outlineLevel="0" collapsed="false">
      <c r="A332" s="562" t="s">
        <v>2286</v>
      </c>
      <c r="B332" s="563" t="s">
        <v>2287</v>
      </c>
      <c r="C332" s="565"/>
      <c r="D332" s="566"/>
    </row>
    <row r="333" customFormat="false" ht="15" hidden="false" customHeight="false" outlineLevel="0" collapsed="false">
      <c r="A333" s="564" t="s">
        <v>1310</v>
      </c>
      <c r="B333" s="563" t="s">
        <v>1311</v>
      </c>
      <c r="C333" s="565"/>
      <c r="D333" s="566"/>
    </row>
    <row r="334" customFormat="false" ht="15" hidden="false" customHeight="false" outlineLevel="0" collapsed="false">
      <c r="A334" s="562" t="s">
        <v>1314</v>
      </c>
      <c r="B334" s="563" t="s">
        <v>1315</v>
      </c>
      <c r="C334" s="565"/>
      <c r="D334" s="566"/>
    </row>
    <row r="335" customFormat="false" ht="15" hidden="false" customHeight="false" outlineLevel="0" collapsed="false">
      <c r="A335" s="562" t="s">
        <v>2507</v>
      </c>
      <c r="B335" s="563" t="s">
        <v>2508</v>
      </c>
      <c r="C335" s="565"/>
      <c r="D335" s="566"/>
    </row>
    <row r="336" customFormat="false" ht="15" hidden="false" customHeight="false" outlineLevel="0" collapsed="false">
      <c r="A336" s="562" t="s">
        <v>139</v>
      </c>
      <c r="B336" s="563" t="s">
        <v>140</v>
      </c>
      <c r="C336" s="565"/>
      <c r="D336" s="566"/>
    </row>
    <row r="337" customFormat="false" ht="15" hidden="false" customHeight="false" outlineLevel="0" collapsed="false">
      <c r="A337" s="562" t="s">
        <v>919</v>
      </c>
      <c r="B337" s="563" t="s">
        <v>920</v>
      </c>
      <c r="C337" s="565"/>
      <c r="D337" s="566"/>
    </row>
    <row r="338" customFormat="false" ht="15" hidden="false" customHeight="false" outlineLevel="0" collapsed="false">
      <c r="A338" s="564" t="s">
        <v>142</v>
      </c>
      <c r="B338" s="563" t="s">
        <v>143</v>
      </c>
      <c r="C338" s="565"/>
      <c r="D338" s="566"/>
    </row>
    <row r="339" customFormat="false" ht="15" hidden="false" customHeight="false" outlineLevel="0" collapsed="false">
      <c r="A339" s="562" t="s">
        <v>1316</v>
      </c>
      <c r="B339" s="563" t="s">
        <v>1317</v>
      </c>
      <c r="C339" s="565"/>
      <c r="D339" s="566"/>
    </row>
    <row r="340" customFormat="false" ht="15" hidden="false" customHeight="false" outlineLevel="0" collapsed="false">
      <c r="A340" s="562" t="s">
        <v>2509</v>
      </c>
      <c r="B340" s="563" t="s">
        <v>2510</v>
      </c>
      <c r="C340" s="565"/>
      <c r="D340" s="566"/>
    </row>
    <row r="341" customFormat="false" ht="15" hidden="false" customHeight="false" outlineLevel="0" collapsed="false">
      <c r="A341" s="564" t="s">
        <v>1318</v>
      </c>
      <c r="B341" s="563" t="s">
        <v>1319</v>
      </c>
      <c r="C341" s="565"/>
      <c r="D341" s="566"/>
    </row>
    <row r="342" customFormat="false" ht="15" hidden="false" customHeight="false" outlineLevel="0" collapsed="false">
      <c r="A342" s="562" t="s">
        <v>922</v>
      </c>
      <c r="B342" s="563" t="s">
        <v>923</v>
      </c>
      <c r="C342" s="565"/>
      <c r="D342" s="566"/>
    </row>
    <row r="343" customFormat="false" ht="15" hidden="false" customHeight="false" outlineLevel="0" collapsed="false">
      <c r="A343" s="562" t="s">
        <v>2288</v>
      </c>
      <c r="B343" s="563" t="s">
        <v>2289</v>
      </c>
      <c r="C343" s="565"/>
      <c r="D343" s="566"/>
    </row>
    <row r="344" customFormat="false" ht="15" hidden="false" customHeight="false" outlineLevel="0" collapsed="false">
      <c r="A344" s="562" t="s">
        <v>146</v>
      </c>
      <c r="B344" s="563" t="s">
        <v>147</v>
      </c>
      <c r="C344" s="565"/>
      <c r="D344" s="566"/>
    </row>
    <row r="345" customFormat="false" ht="15" hidden="false" customHeight="false" outlineLevel="0" collapsed="false">
      <c r="A345" s="562" t="s">
        <v>924</v>
      </c>
      <c r="B345" s="563" t="s">
        <v>925</v>
      </c>
      <c r="C345" s="565"/>
      <c r="D345" s="566"/>
    </row>
    <row r="346" customFormat="false" ht="15" hidden="false" customHeight="false" outlineLevel="0" collapsed="false">
      <c r="A346" s="564" t="s">
        <v>1320</v>
      </c>
      <c r="B346" s="563" t="s">
        <v>1321</v>
      </c>
      <c r="C346" s="565"/>
      <c r="D346" s="566"/>
    </row>
    <row r="347" customFormat="false" ht="15" hidden="false" customHeight="false" outlineLevel="0" collapsed="false">
      <c r="A347" s="562" t="s">
        <v>2290</v>
      </c>
      <c r="B347" s="563" t="s">
        <v>2291</v>
      </c>
      <c r="C347" s="565"/>
      <c r="D347" s="566"/>
    </row>
    <row r="348" customFormat="false" ht="15" hidden="false" customHeight="false" outlineLevel="0" collapsed="false">
      <c r="A348" s="564" t="s">
        <v>1324</v>
      </c>
      <c r="B348" s="563" t="s">
        <v>1325</v>
      </c>
      <c r="C348" s="565"/>
      <c r="D348" s="566"/>
    </row>
    <row r="349" customFormat="false" ht="15" hidden="false" customHeight="false" outlineLevel="0" collapsed="false">
      <c r="A349" s="562" t="s">
        <v>927</v>
      </c>
      <c r="B349" s="563" t="s">
        <v>928</v>
      </c>
      <c r="C349" s="565"/>
      <c r="D349" s="566"/>
    </row>
    <row r="350" customFormat="false" ht="15" hidden="false" customHeight="false" outlineLevel="0" collapsed="false">
      <c r="A350" s="562" t="s">
        <v>931</v>
      </c>
      <c r="B350" s="563" t="s">
        <v>932</v>
      </c>
      <c r="C350" s="565"/>
      <c r="D350" s="566"/>
    </row>
    <row r="351" customFormat="false" ht="15" hidden="false" customHeight="false" outlineLevel="0" collapsed="false">
      <c r="A351" s="562" t="s">
        <v>935</v>
      </c>
      <c r="B351" s="563" t="s">
        <v>936</v>
      </c>
      <c r="C351" s="565"/>
      <c r="D351" s="566"/>
    </row>
    <row r="352" customFormat="false" ht="15" hidden="false" customHeight="false" outlineLevel="0" collapsed="false">
      <c r="A352" s="562" t="s">
        <v>938</v>
      </c>
      <c r="B352" s="563" t="s">
        <v>939</v>
      </c>
      <c r="C352" s="565"/>
      <c r="D352" s="566"/>
    </row>
    <row r="353" customFormat="false" ht="15" hidden="false" customHeight="false" outlineLevel="0" collapsed="false">
      <c r="A353" s="562" t="s">
        <v>941</v>
      </c>
      <c r="B353" s="563" t="s">
        <v>942</v>
      </c>
      <c r="C353" s="565"/>
      <c r="D353" s="566"/>
    </row>
    <row r="354" customFormat="false" ht="15" hidden="false" customHeight="false" outlineLevel="0" collapsed="false">
      <c r="A354" s="562" t="s">
        <v>944</v>
      </c>
      <c r="B354" s="563" t="s">
        <v>945</v>
      </c>
      <c r="C354" s="565"/>
      <c r="D354" s="566"/>
    </row>
    <row r="355" customFormat="false" ht="15" hidden="false" customHeight="false" outlineLevel="0" collapsed="false">
      <c r="A355" s="562" t="s">
        <v>947</v>
      </c>
      <c r="B355" s="563" t="s">
        <v>948</v>
      </c>
      <c r="C355" s="565"/>
      <c r="D355" s="566"/>
    </row>
    <row r="356" customFormat="false" ht="15" hidden="false" customHeight="false" outlineLevel="0" collapsed="false">
      <c r="A356" s="564" t="s">
        <v>149</v>
      </c>
      <c r="B356" s="584" t="s">
        <v>150</v>
      </c>
      <c r="C356" s="565"/>
      <c r="D356" s="566"/>
    </row>
    <row r="357" customFormat="false" ht="15" hidden="false" customHeight="false" outlineLevel="0" collapsed="false">
      <c r="A357" s="562" t="s">
        <v>1322</v>
      </c>
      <c r="B357" s="563" t="s">
        <v>1323</v>
      </c>
      <c r="C357" s="565"/>
      <c r="D357" s="566"/>
    </row>
    <row r="358" customFormat="false" ht="15" hidden="false" customHeight="false" outlineLevel="0" collapsed="false">
      <c r="A358" s="562" t="s">
        <v>950</v>
      </c>
      <c r="B358" s="563" t="s">
        <v>951</v>
      </c>
      <c r="C358" s="565"/>
      <c r="D358" s="566"/>
    </row>
    <row r="359" customFormat="false" ht="15" hidden="false" customHeight="false" outlineLevel="0" collapsed="false">
      <c r="A359" s="562" t="s">
        <v>2292</v>
      </c>
      <c r="B359" s="563" t="s">
        <v>2293</v>
      </c>
      <c r="C359" s="565"/>
      <c r="D359" s="566"/>
    </row>
    <row r="360" customFormat="false" ht="15" hidden="false" customHeight="false" outlineLevel="0" collapsed="false">
      <c r="A360" s="562" t="s">
        <v>1326</v>
      </c>
      <c r="B360" s="563" t="s">
        <v>1327</v>
      </c>
      <c r="C360" s="565"/>
      <c r="D360" s="566"/>
    </row>
    <row r="361" customFormat="false" ht="15" hidden="false" customHeight="false" outlineLevel="0" collapsed="false">
      <c r="A361" s="562" t="s">
        <v>1877</v>
      </c>
      <c r="B361" s="563" t="s">
        <v>1878</v>
      </c>
      <c r="C361" s="565"/>
      <c r="D361" s="566"/>
    </row>
    <row r="362" customFormat="false" ht="15" hidden="false" customHeight="false" outlineLevel="0" collapsed="false">
      <c r="A362" s="564" t="s">
        <v>1879</v>
      </c>
      <c r="B362" s="563" t="s">
        <v>1880</v>
      </c>
      <c r="C362" s="565"/>
      <c r="D362" s="566"/>
    </row>
    <row r="363" customFormat="false" ht="15" hidden="false" customHeight="false" outlineLevel="0" collapsed="false">
      <c r="A363" s="564" t="s">
        <v>151</v>
      </c>
      <c r="B363" s="584" t="s">
        <v>152</v>
      </c>
      <c r="C363" s="565"/>
      <c r="D363" s="566"/>
    </row>
    <row r="364" customFormat="false" ht="15" hidden="false" customHeight="false" outlineLevel="0" collapsed="false">
      <c r="A364" s="562" t="s">
        <v>2295</v>
      </c>
      <c r="B364" s="563" t="s">
        <v>2296</v>
      </c>
      <c r="C364" s="565"/>
      <c r="D364" s="566"/>
    </row>
    <row r="365" customFormat="false" ht="15" hidden="false" customHeight="false" outlineLevel="0" collapsed="false">
      <c r="A365" s="562" t="s">
        <v>2298</v>
      </c>
      <c r="B365" s="563" t="s">
        <v>2299</v>
      </c>
      <c r="C365" s="565"/>
      <c r="D365" s="566"/>
    </row>
    <row r="366" customFormat="false" ht="15" hidden="false" customHeight="false" outlineLevel="0" collapsed="false">
      <c r="A366" s="564" t="s">
        <v>1882</v>
      </c>
      <c r="B366" s="563" t="s">
        <v>1883</v>
      </c>
      <c r="C366" s="565"/>
      <c r="D366" s="566"/>
    </row>
    <row r="367" customFormat="false" ht="15" hidden="false" customHeight="false" outlineLevel="0" collapsed="false">
      <c r="A367" s="562" t="s">
        <v>2511</v>
      </c>
      <c r="B367" s="563" t="s">
        <v>2512</v>
      </c>
      <c r="C367" s="565"/>
      <c r="D367" s="566"/>
    </row>
    <row r="368" customFormat="false" ht="15" hidden="false" customHeight="false" outlineLevel="0" collapsed="false">
      <c r="A368" s="562" t="s">
        <v>1884</v>
      </c>
      <c r="B368" s="563" t="s">
        <v>1885</v>
      </c>
      <c r="C368" s="565"/>
      <c r="D368" s="566"/>
    </row>
    <row r="369" customFormat="false" ht="15" hidden="false" customHeight="false" outlineLevel="0" collapsed="false">
      <c r="A369" s="562" t="s">
        <v>2513</v>
      </c>
      <c r="B369" s="563" t="s">
        <v>2514</v>
      </c>
      <c r="C369" s="565"/>
      <c r="D369" s="566"/>
    </row>
    <row r="370" customFormat="false" ht="15" hidden="false" customHeight="false" outlineLevel="0" collapsed="false">
      <c r="A370" s="562" t="s">
        <v>2515</v>
      </c>
      <c r="B370" s="563" t="s">
        <v>2516</v>
      </c>
      <c r="C370" s="565"/>
      <c r="D370" s="566"/>
    </row>
    <row r="371" customFormat="false" ht="15" hidden="false" customHeight="false" outlineLevel="0" collapsed="false">
      <c r="A371" s="562" t="s">
        <v>2518</v>
      </c>
      <c r="B371" s="563" t="s">
        <v>2519</v>
      </c>
      <c r="C371" s="565"/>
      <c r="D371" s="566"/>
    </row>
    <row r="372" customFormat="false" ht="15" hidden="false" customHeight="false" outlineLevel="0" collapsed="false">
      <c r="A372" s="562" t="s">
        <v>1886</v>
      </c>
      <c r="B372" s="563" t="s">
        <v>1887</v>
      </c>
      <c r="C372" s="565"/>
      <c r="D372" s="566"/>
    </row>
    <row r="373" customFormat="false" ht="15" hidden="false" customHeight="false" outlineLevel="0" collapsed="false">
      <c r="A373" s="562" t="s">
        <v>1170</v>
      </c>
      <c r="B373" s="563" t="s">
        <v>1171</v>
      </c>
      <c r="C373" s="565"/>
      <c r="D373" s="566"/>
    </row>
    <row r="374" customFormat="false" ht="15" hidden="false" customHeight="false" outlineLevel="0" collapsed="false">
      <c r="A374" s="562" t="s">
        <v>1172</v>
      </c>
      <c r="B374" s="563" t="s">
        <v>1173</v>
      </c>
      <c r="C374" s="565"/>
      <c r="D374" s="566"/>
    </row>
    <row r="375" customFormat="false" ht="15" hidden="false" customHeight="false" outlineLevel="0" collapsed="false">
      <c r="A375" s="562" t="s">
        <v>1174</v>
      </c>
      <c r="B375" s="563" t="s">
        <v>1175</v>
      </c>
      <c r="C375" s="565"/>
      <c r="D375" s="566"/>
    </row>
    <row r="376" customFormat="false" ht="15" hidden="false" customHeight="false" outlineLevel="0" collapsed="false">
      <c r="A376" s="562" t="s">
        <v>1176</v>
      </c>
      <c r="B376" s="563" t="s">
        <v>1177</v>
      </c>
      <c r="C376" s="565"/>
      <c r="D376" s="566"/>
    </row>
    <row r="377" customFormat="false" ht="15" hidden="false" customHeight="false" outlineLevel="0" collapsed="false">
      <c r="A377" s="562" t="s">
        <v>1179</v>
      </c>
      <c r="B377" s="563" t="s">
        <v>1180</v>
      </c>
      <c r="C377" s="565"/>
      <c r="D377" s="566"/>
    </row>
    <row r="378" customFormat="false" ht="15" hidden="false" customHeight="false" outlineLevel="0" collapsed="false">
      <c r="A378" s="562" t="s">
        <v>1181</v>
      </c>
      <c r="B378" s="563" t="s">
        <v>1182</v>
      </c>
      <c r="C378" s="565"/>
      <c r="D378" s="566"/>
    </row>
    <row r="379" customFormat="false" ht="15" hidden="false" customHeight="false" outlineLevel="0" collapsed="false">
      <c r="A379" s="562" t="s">
        <v>1183</v>
      </c>
      <c r="B379" s="563" t="s">
        <v>1184</v>
      </c>
      <c r="C379" s="565"/>
      <c r="D379" s="566"/>
    </row>
    <row r="380" customFormat="false" ht="15" hidden="false" customHeight="false" outlineLevel="0" collapsed="false">
      <c r="A380" s="562" t="s">
        <v>1185</v>
      </c>
      <c r="B380" s="563" t="s">
        <v>1186</v>
      </c>
      <c r="C380" s="565"/>
      <c r="D380" s="566"/>
    </row>
    <row r="381" customFormat="false" ht="15" hidden="false" customHeight="false" outlineLevel="0" collapsed="false">
      <c r="A381" s="562" t="s">
        <v>1189</v>
      </c>
      <c r="B381" s="563" t="s">
        <v>1190</v>
      </c>
      <c r="C381" s="565"/>
      <c r="D381" s="566"/>
    </row>
    <row r="382" customFormat="false" ht="15" hidden="false" customHeight="false" outlineLevel="0" collapsed="false">
      <c r="A382" s="562" t="s">
        <v>1193</v>
      </c>
      <c r="B382" s="563" t="s">
        <v>1194</v>
      </c>
      <c r="C382" s="565"/>
      <c r="D382" s="566"/>
    </row>
    <row r="383" customFormat="false" ht="15" hidden="false" customHeight="false" outlineLevel="0" collapsed="false">
      <c r="A383" s="562" t="s">
        <v>1187</v>
      </c>
      <c r="B383" s="563" t="s">
        <v>1188</v>
      </c>
      <c r="C383" s="565"/>
      <c r="D383" s="566"/>
    </row>
    <row r="384" customFormat="false" ht="15" hidden="false" customHeight="false" outlineLevel="0" collapsed="false">
      <c r="A384" s="562" t="s">
        <v>1191</v>
      </c>
      <c r="B384" s="563" t="s">
        <v>1192</v>
      </c>
      <c r="C384" s="565"/>
      <c r="D384" s="566"/>
    </row>
    <row r="385" customFormat="false" ht="15" hidden="false" customHeight="false" outlineLevel="0" collapsed="false">
      <c r="A385" s="562" t="s">
        <v>1195</v>
      </c>
      <c r="B385" s="563" t="s">
        <v>1196</v>
      </c>
      <c r="C385" s="565"/>
      <c r="D385" s="566"/>
    </row>
    <row r="386" customFormat="false" ht="15" hidden="false" customHeight="false" outlineLevel="0" collapsed="false">
      <c r="A386" s="562" t="s">
        <v>384</v>
      </c>
      <c r="B386" s="563" t="s">
        <v>385</v>
      </c>
      <c r="C386" s="565"/>
      <c r="D386" s="566"/>
    </row>
    <row r="387" customFormat="false" ht="15" hidden="false" customHeight="false" outlineLevel="0" collapsed="false">
      <c r="A387" s="562" t="s">
        <v>394</v>
      </c>
      <c r="B387" s="584" t="s">
        <v>395</v>
      </c>
      <c r="C387" s="565"/>
      <c r="D387" s="566"/>
    </row>
    <row r="388" customFormat="false" ht="15" hidden="false" customHeight="false" outlineLevel="0" collapsed="false">
      <c r="A388" s="564" t="s">
        <v>402</v>
      </c>
      <c r="B388" s="563" t="s">
        <v>403</v>
      </c>
      <c r="C388" s="565"/>
      <c r="D388" s="566"/>
    </row>
    <row r="389" customFormat="false" ht="15" hidden="false" customHeight="false" outlineLevel="0" collapsed="false">
      <c r="A389" s="562" t="s">
        <v>411</v>
      </c>
      <c r="B389" s="563" t="s">
        <v>412</v>
      </c>
      <c r="C389" s="565"/>
      <c r="D389" s="566"/>
    </row>
    <row r="390" customFormat="false" ht="15" hidden="false" customHeight="false" outlineLevel="0" collapsed="false">
      <c r="A390" s="562" t="s">
        <v>421</v>
      </c>
      <c r="B390" s="563" t="s">
        <v>422</v>
      </c>
      <c r="C390" s="565"/>
      <c r="D390" s="566"/>
    </row>
    <row r="391" customFormat="false" ht="15" hidden="false" customHeight="false" outlineLevel="0" collapsed="false">
      <c r="A391" s="562" t="s">
        <v>434</v>
      </c>
      <c r="B391" s="563" t="s">
        <v>435</v>
      </c>
      <c r="C391" s="565"/>
      <c r="D391" s="566"/>
    </row>
    <row r="392" customFormat="false" ht="15" hidden="false" customHeight="false" outlineLevel="0" collapsed="false">
      <c r="A392" s="562" t="s">
        <v>431</v>
      </c>
      <c r="B392" s="563" t="s">
        <v>432</v>
      </c>
      <c r="C392" s="565"/>
      <c r="D392" s="566"/>
    </row>
    <row r="393" customFormat="false" ht="15" hidden="false" customHeight="false" outlineLevel="0" collapsed="false">
      <c r="A393" s="562" t="s">
        <v>2300</v>
      </c>
      <c r="B393" s="563" t="s">
        <v>2301</v>
      </c>
      <c r="C393" s="565"/>
      <c r="D393" s="566"/>
    </row>
    <row r="394" customFormat="false" ht="15" hidden="false" customHeight="false" outlineLevel="0" collapsed="false">
      <c r="A394" s="562" t="s">
        <v>2303</v>
      </c>
      <c r="B394" s="563" t="s">
        <v>2304</v>
      </c>
      <c r="C394" s="565"/>
      <c r="D394" s="566"/>
    </row>
    <row r="395" customFormat="false" ht="15" hidden="false" customHeight="false" outlineLevel="0" collapsed="false">
      <c r="A395" s="562" t="s">
        <v>2305</v>
      </c>
      <c r="B395" s="563" t="s">
        <v>2306</v>
      </c>
      <c r="C395" s="565"/>
      <c r="D395" s="566"/>
    </row>
    <row r="396" customFormat="false" ht="15" hidden="false" customHeight="false" outlineLevel="0" collapsed="false">
      <c r="A396" s="562" t="s">
        <v>2307</v>
      </c>
      <c r="B396" s="563" t="s">
        <v>2308</v>
      </c>
      <c r="C396" s="565"/>
      <c r="D396" s="566"/>
    </row>
    <row r="397" customFormat="false" ht="15" hidden="false" customHeight="false" outlineLevel="0" collapsed="false">
      <c r="A397" s="562" t="s">
        <v>2521</v>
      </c>
      <c r="B397" s="563" t="s">
        <v>2522</v>
      </c>
      <c r="C397" s="565"/>
      <c r="D397" s="566"/>
    </row>
    <row r="398" customFormat="false" ht="15" hidden="false" customHeight="false" outlineLevel="0" collapsed="false">
      <c r="A398" s="562" t="s">
        <v>2309</v>
      </c>
      <c r="B398" s="563" t="s">
        <v>2310</v>
      </c>
      <c r="C398" s="565"/>
      <c r="D398" s="566"/>
    </row>
    <row r="399" customFormat="false" ht="15" hidden="false" customHeight="false" outlineLevel="0" collapsed="false">
      <c r="A399" s="564" t="s">
        <v>1328</v>
      </c>
      <c r="B399" s="563" t="s">
        <v>1329</v>
      </c>
      <c r="C399" s="565"/>
      <c r="D399" s="566"/>
    </row>
    <row r="400" customFormat="false" ht="15" hidden="false" customHeight="false" outlineLevel="0" collapsed="false">
      <c r="A400" s="562" t="s">
        <v>1889</v>
      </c>
      <c r="B400" s="563" t="s">
        <v>1890</v>
      </c>
      <c r="C400" s="565"/>
      <c r="D400" s="566"/>
    </row>
    <row r="401" customFormat="false" ht="15" hidden="false" customHeight="false" outlineLevel="0" collapsed="false">
      <c r="A401" s="562" t="s">
        <v>1891</v>
      </c>
      <c r="B401" s="563" t="s">
        <v>1892</v>
      </c>
      <c r="C401" s="565"/>
      <c r="D401" s="566"/>
    </row>
    <row r="402" customFormat="false" ht="15" hidden="false" customHeight="false" outlineLevel="0" collapsed="false">
      <c r="A402" s="562" t="s">
        <v>1893</v>
      </c>
      <c r="B402" s="563" t="s">
        <v>1894</v>
      </c>
      <c r="C402" s="565"/>
      <c r="D402" s="566"/>
    </row>
    <row r="403" customFormat="false" ht="15" hidden="false" customHeight="false" outlineLevel="0" collapsed="false">
      <c r="A403" s="562" t="s">
        <v>2311</v>
      </c>
      <c r="B403" s="563" t="s">
        <v>2312</v>
      </c>
      <c r="C403" s="565"/>
      <c r="D403" s="566"/>
    </row>
    <row r="404" customFormat="false" ht="15" hidden="false" customHeight="false" outlineLevel="0" collapsed="false">
      <c r="A404" s="562" t="s">
        <v>1895</v>
      </c>
      <c r="B404" s="563" t="s">
        <v>1896</v>
      </c>
      <c r="C404" s="565"/>
      <c r="D404" s="566"/>
    </row>
    <row r="405" customFormat="false" ht="15" hidden="false" customHeight="false" outlineLevel="0" collapsed="false">
      <c r="A405" s="562" t="s">
        <v>1897</v>
      </c>
      <c r="B405" s="563" t="s">
        <v>1898</v>
      </c>
      <c r="C405" s="565"/>
      <c r="D405" s="566"/>
    </row>
    <row r="406" customFormat="false" ht="15" hidden="false" customHeight="false" outlineLevel="0" collapsed="false">
      <c r="A406" s="562" t="s">
        <v>1899</v>
      </c>
      <c r="B406" s="563" t="s">
        <v>1900</v>
      </c>
      <c r="C406" s="565"/>
      <c r="D406" s="566"/>
    </row>
    <row r="407" customFormat="false" ht="15" hidden="false" customHeight="false" outlineLevel="0" collapsed="false">
      <c r="A407" s="564" t="s">
        <v>1901</v>
      </c>
      <c r="B407" s="563" t="s">
        <v>1902</v>
      </c>
      <c r="C407" s="565"/>
      <c r="D407" s="566"/>
    </row>
    <row r="408" customFormat="false" ht="15" hidden="false" customHeight="false" outlineLevel="0" collapsed="false">
      <c r="A408" s="562" t="s">
        <v>1330</v>
      </c>
      <c r="B408" s="563" t="s">
        <v>1331</v>
      </c>
      <c r="C408" s="565"/>
      <c r="D408" s="566"/>
    </row>
    <row r="409" customFormat="false" ht="15" hidden="false" customHeight="false" outlineLevel="0" collapsed="false">
      <c r="A409" s="562" t="s">
        <v>2314</v>
      </c>
      <c r="B409" s="563" t="s">
        <v>2315</v>
      </c>
      <c r="C409" s="565"/>
      <c r="D409" s="566"/>
    </row>
    <row r="410" customFormat="false" ht="15" hidden="false" customHeight="false" outlineLevel="0" collapsed="false">
      <c r="A410" s="562" t="s">
        <v>2316</v>
      </c>
      <c r="B410" s="563" t="s">
        <v>2317</v>
      </c>
      <c r="C410" s="565"/>
      <c r="D410" s="566"/>
    </row>
    <row r="411" customFormat="false" ht="15" hidden="false" customHeight="false" outlineLevel="0" collapsed="false">
      <c r="A411" s="564" t="s">
        <v>154</v>
      </c>
      <c r="B411" s="584" t="s">
        <v>155</v>
      </c>
      <c r="C411" s="565"/>
      <c r="D411" s="566"/>
    </row>
    <row r="412" customFormat="false" ht="15" hidden="false" customHeight="false" outlineLevel="0" collapsed="false">
      <c r="A412" s="562" t="s">
        <v>2318</v>
      </c>
      <c r="B412" s="563" t="s">
        <v>2319</v>
      </c>
      <c r="C412" s="565"/>
      <c r="D412" s="566"/>
    </row>
    <row r="413" customFormat="false" ht="15" hidden="false" customHeight="false" outlineLevel="0" collapsed="false">
      <c r="A413" s="562" t="s">
        <v>444</v>
      </c>
      <c r="B413" s="563" t="s">
        <v>445</v>
      </c>
      <c r="C413" s="565"/>
      <c r="D413" s="566"/>
    </row>
    <row r="414" customFormat="false" ht="15" hidden="false" customHeight="false" outlineLevel="0" collapsed="false">
      <c r="A414" s="562" t="s">
        <v>1333</v>
      </c>
      <c r="B414" s="563" t="s">
        <v>1334</v>
      </c>
      <c r="C414" s="565"/>
      <c r="D414" s="566"/>
    </row>
    <row r="415" customFormat="false" ht="15" hidden="false" customHeight="false" outlineLevel="0" collapsed="false">
      <c r="A415" s="564" t="s">
        <v>1335</v>
      </c>
      <c r="B415" s="563" t="s">
        <v>1336</v>
      </c>
      <c r="C415" s="565"/>
      <c r="D415" s="566"/>
    </row>
    <row r="416" customFormat="false" ht="15" hidden="false" customHeight="false" outlineLevel="0" collapsed="false">
      <c r="A416" s="564" t="s">
        <v>1337</v>
      </c>
      <c r="B416" s="563" t="s">
        <v>1338</v>
      </c>
      <c r="C416" s="565"/>
      <c r="D416" s="566"/>
    </row>
    <row r="417" customFormat="false" ht="15" hidden="false" customHeight="false" outlineLevel="0" collapsed="false">
      <c r="A417" s="562" t="s">
        <v>1339</v>
      </c>
      <c r="B417" s="563" t="s">
        <v>1340</v>
      </c>
      <c r="C417" s="565"/>
      <c r="D417" s="566"/>
    </row>
    <row r="418" customFormat="false" ht="15" hidden="false" customHeight="false" outlineLevel="0" collapsed="false">
      <c r="A418" s="562" t="s">
        <v>1342</v>
      </c>
      <c r="B418" s="563" t="s">
        <v>1343</v>
      </c>
      <c r="C418" s="565"/>
      <c r="D418" s="566"/>
    </row>
    <row r="419" customFormat="false" ht="15" hidden="false" customHeight="false" outlineLevel="0" collapsed="false">
      <c r="A419" s="564" t="s">
        <v>1344</v>
      </c>
      <c r="B419" s="563" t="s">
        <v>1345</v>
      </c>
      <c r="C419" s="565"/>
      <c r="D419" s="566"/>
    </row>
    <row r="420" customFormat="false" ht="15" hidden="false" customHeight="false" outlineLevel="0" collapsed="false">
      <c r="A420" s="562" t="s">
        <v>1346</v>
      </c>
      <c r="B420" s="563" t="s">
        <v>1347</v>
      </c>
      <c r="C420" s="565"/>
      <c r="D420" s="566"/>
    </row>
    <row r="421" customFormat="false" ht="15" hidden="false" customHeight="false" outlineLevel="0" collapsed="false">
      <c r="A421" s="562" t="s">
        <v>44</v>
      </c>
      <c r="B421" s="563" t="s">
        <v>2720</v>
      </c>
      <c r="C421" s="565"/>
      <c r="D421" s="566"/>
    </row>
    <row r="422" customFormat="false" ht="15" hidden="false" customHeight="false" outlineLevel="0" collapsed="false">
      <c r="A422" s="562" t="s">
        <v>2524</v>
      </c>
      <c r="B422" s="563" t="s">
        <v>2525</v>
      </c>
      <c r="C422" s="565"/>
      <c r="D422" s="566"/>
    </row>
    <row r="423" customFormat="false" ht="15" hidden="false" customHeight="false" outlineLevel="0" collapsed="false">
      <c r="A423" s="562" t="s">
        <v>1904</v>
      </c>
      <c r="B423" s="563" t="s">
        <v>1905</v>
      </c>
      <c r="C423" s="565"/>
      <c r="D423" s="566"/>
    </row>
    <row r="424" customFormat="false" ht="15" hidden="false" customHeight="false" outlineLevel="0" collapsed="false">
      <c r="A424" s="562" t="s">
        <v>2321</v>
      </c>
      <c r="B424" s="563" t="s">
        <v>2322</v>
      </c>
      <c r="C424" s="565"/>
      <c r="D424" s="566"/>
    </row>
    <row r="425" customFormat="false" ht="15" hidden="false" customHeight="false" outlineLevel="0" collapsed="false">
      <c r="A425" s="562" t="s">
        <v>2323</v>
      </c>
      <c r="B425" s="563" t="s">
        <v>2324</v>
      </c>
      <c r="C425" s="565"/>
      <c r="D425" s="566"/>
    </row>
    <row r="426" customFormat="false" ht="15" hidden="false" customHeight="false" outlineLevel="0" collapsed="false">
      <c r="A426" s="562" t="s">
        <v>2325</v>
      </c>
      <c r="B426" s="563" t="s">
        <v>2326</v>
      </c>
      <c r="C426" s="565"/>
      <c r="D426" s="566"/>
    </row>
    <row r="427" customFormat="false" ht="15" hidden="false" customHeight="false" outlineLevel="0" collapsed="false">
      <c r="A427" s="562" t="s">
        <v>2327</v>
      </c>
      <c r="B427" s="563" t="s">
        <v>2328</v>
      </c>
      <c r="C427" s="565"/>
      <c r="D427" s="566"/>
    </row>
    <row r="428" customFormat="false" ht="15" hidden="false" customHeight="false" outlineLevel="0" collapsed="false">
      <c r="A428" s="564" t="s">
        <v>1349</v>
      </c>
      <c r="B428" s="563" t="s">
        <v>1350</v>
      </c>
      <c r="C428" s="565"/>
      <c r="D428" s="566"/>
    </row>
    <row r="429" customFormat="false" ht="15" hidden="false" customHeight="false" outlineLevel="0" collapsed="false">
      <c r="A429" s="562" t="s">
        <v>1352</v>
      </c>
      <c r="B429" s="563" t="s">
        <v>1353</v>
      </c>
      <c r="C429" s="565"/>
      <c r="D429" s="566"/>
    </row>
    <row r="430" customFormat="false" ht="15" hidden="false" customHeight="false" outlineLevel="0" collapsed="false">
      <c r="A430" s="562" t="s">
        <v>2329</v>
      </c>
      <c r="B430" s="563" t="s">
        <v>2330</v>
      </c>
      <c r="C430" s="565"/>
      <c r="D430" s="566"/>
    </row>
    <row r="431" customFormat="false" ht="15" hidden="false" customHeight="false" outlineLevel="0" collapsed="false">
      <c r="A431" s="562" t="s">
        <v>1906</v>
      </c>
      <c r="B431" s="563" t="s">
        <v>1907</v>
      </c>
      <c r="C431" s="565"/>
      <c r="D431" s="566"/>
    </row>
    <row r="432" customFormat="false" ht="15" hidden="false" customHeight="false" outlineLevel="0" collapsed="false">
      <c r="A432" s="562" t="s">
        <v>1908</v>
      </c>
      <c r="B432" s="563" t="s">
        <v>1909</v>
      </c>
      <c r="C432" s="565"/>
      <c r="D432" s="566"/>
    </row>
    <row r="433" customFormat="false" ht="15" hidden="false" customHeight="false" outlineLevel="0" collapsed="false">
      <c r="A433" s="562" t="s">
        <v>1911</v>
      </c>
      <c r="B433" s="563" t="s">
        <v>1912</v>
      </c>
      <c r="C433" s="565"/>
      <c r="D433" s="566"/>
    </row>
    <row r="434" customFormat="false" ht="15" hidden="false" customHeight="false" outlineLevel="0" collapsed="false">
      <c r="A434" s="562" t="s">
        <v>448</v>
      </c>
      <c r="B434" s="563" t="s">
        <v>449</v>
      </c>
      <c r="C434" s="565"/>
      <c r="D434" s="566"/>
    </row>
    <row r="435" customFormat="false" ht="15" hidden="false" customHeight="false" outlineLevel="0" collapsed="false">
      <c r="A435" s="564" t="s">
        <v>1354</v>
      </c>
      <c r="B435" s="563" t="s">
        <v>1355</v>
      </c>
      <c r="C435" s="565"/>
      <c r="D435" s="566"/>
    </row>
    <row r="436" customFormat="false" ht="15" hidden="false" customHeight="false" outlineLevel="0" collapsed="false">
      <c r="A436" s="564" t="s">
        <v>1913</v>
      </c>
      <c r="B436" s="563" t="s">
        <v>1914</v>
      </c>
      <c r="C436" s="565"/>
      <c r="D436" s="566"/>
    </row>
    <row r="437" customFormat="false" ht="15" hidden="false" customHeight="false" outlineLevel="0" collapsed="false">
      <c r="A437" s="564" t="s">
        <v>158</v>
      </c>
      <c r="B437" s="563" t="s">
        <v>159</v>
      </c>
      <c r="C437" s="565"/>
      <c r="D437" s="566"/>
    </row>
    <row r="438" customFormat="false" ht="15" hidden="false" customHeight="false" outlineLevel="0" collapsed="false">
      <c r="A438" s="562" t="s">
        <v>2332</v>
      </c>
      <c r="B438" s="563" t="s">
        <v>2333</v>
      </c>
      <c r="C438" s="565"/>
      <c r="D438" s="566"/>
    </row>
    <row r="439" customFormat="false" ht="15" hidden="false" customHeight="false" outlineLevel="0" collapsed="false">
      <c r="A439" s="562" t="s">
        <v>1915</v>
      </c>
      <c r="B439" s="563" t="s">
        <v>1916</v>
      </c>
      <c r="C439" s="565"/>
      <c r="D439" s="566"/>
    </row>
    <row r="440" customFormat="false" ht="15" hidden="false" customHeight="false" outlineLevel="0" collapsed="false">
      <c r="A440" s="562" t="s">
        <v>1917</v>
      </c>
      <c r="B440" s="563" t="s">
        <v>1918</v>
      </c>
      <c r="C440" s="565"/>
      <c r="D440" s="566"/>
    </row>
    <row r="441" customFormat="false" ht="15" hidden="false" customHeight="false" outlineLevel="0" collapsed="false">
      <c r="A441" s="562" t="s">
        <v>1919</v>
      </c>
      <c r="B441" s="563" t="s">
        <v>1920</v>
      </c>
      <c r="C441" s="565"/>
      <c r="D441" s="566"/>
    </row>
    <row r="442" customFormat="false" ht="15" hidden="false" customHeight="false" outlineLevel="0" collapsed="false">
      <c r="A442" s="562" t="s">
        <v>1921</v>
      </c>
      <c r="B442" s="563" t="s">
        <v>1922</v>
      </c>
      <c r="C442" s="565"/>
      <c r="D442" s="566"/>
    </row>
    <row r="443" customFormat="false" ht="15" hidden="false" customHeight="false" outlineLevel="0" collapsed="false">
      <c r="A443" s="562" t="s">
        <v>1923</v>
      </c>
      <c r="B443" s="563" t="s">
        <v>1924</v>
      </c>
      <c r="C443" s="565"/>
      <c r="D443" s="566"/>
    </row>
    <row r="444" customFormat="false" ht="15" hidden="false" customHeight="false" outlineLevel="0" collapsed="false">
      <c r="A444" s="562" t="s">
        <v>1928</v>
      </c>
      <c r="B444" s="563" t="s">
        <v>1929</v>
      </c>
      <c r="C444" s="565"/>
      <c r="D444" s="566"/>
    </row>
    <row r="445" customFormat="false" ht="15" hidden="false" customHeight="false" outlineLevel="0" collapsed="false">
      <c r="A445" s="562" t="s">
        <v>1930</v>
      </c>
      <c r="B445" s="563" t="s">
        <v>1931</v>
      </c>
      <c r="C445" s="565"/>
      <c r="D445" s="566"/>
    </row>
    <row r="446" customFormat="false" ht="15" hidden="false" customHeight="false" outlineLevel="0" collapsed="false">
      <c r="A446" s="562" t="s">
        <v>1925</v>
      </c>
      <c r="B446" s="563" t="s">
        <v>1926</v>
      </c>
      <c r="C446" s="565"/>
      <c r="D446" s="566"/>
    </row>
    <row r="447" customFormat="false" ht="15" hidden="false" customHeight="false" outlineLevel="0" collapsed="false">
      <c r="A447" s="562" t="s">
        <v>1932</v>
      </c>
      <c r="B447" s="563" t="s">
        <v>1933</v>
      </c>
      <c r="C447" s="565"/>
      <c r="D447" s="566"/>
    </row>
    <row r="448" customFormat="false" ht="15" hidden="false" customHeight="false" outlineLevel="0" collapsed="false">
      <c r="A448" s="562" t="s">
        <v>1934</v>
      </c>
      <c r="B448" s="563" t="s">
        <v>1935</v>
      </c>
      <c r="C448" s="565"/>
      <c r="D448" s="566"/>
    </row>
    <row r="449" customFormat="false" ht="15" hidden="false" customHeight="false" outlineLevel="0" collapsed="false">
      <c r="A449" s="562" t="s">
        <v>458</v>
      </c>
      <c r="B449" s="563" t="s">
        <v>459</v>
      </c>
      <c r="C449" s="565"/>
      <c r="D449" s="566"/>
    </row>
    <row r="450" customFormat="false" ht="15" hidden="false" customHeight="false" outlineLevel="0" collapsed="false">
      <c r="A450" s="562" t="s">
        <v>461</v>
      </c>
      <c r="B450" s="563" t="s">
        <v>462</v>
      </c>
      <c r="C450" s="565"/>
      <c r="D450" s="566"/>
    </row>
    <row r="451" customFormat="false" ht="15" hidden="false" customHeight="false" outlineLevel="0" collapsed="false">
      <c r="A451" s="562" t="s">
        <v>466</v>
      </c>
      <c r="B451" s="563" t="s">
        <v>467</v>
      </c>
      <c r="C451" s="565"/>
      <c r="D451" s="566"/>
    </row>
    <row r="452" customFormat="false" ht="15" hidden="false" customHeight="false" outlineLevel="0" collapsed="false">
      <c r="A452" s="564" t="s">
        <v>468</v>
      </c>
      <c r="B452" s="563" t="s">
        <v>469</v>
      </c>
      <c r="C452" s="565"/>
      <c r="D452" s="566"/>
    </row>
    <row r="453" customFormat="false" ht="15" hidden="false" customHeight="false" outlineLevel="0" collapsed="false">
      <c r="A453" s="564" t="s">
        <v>477</v>
      </c>
      <c r="B453" s="563" t="s">
        <v>2721</v>
      </c>
      <c r="C453" s="565"/>
      <c r="D453" s="566"/>
    </row>
    <row r="454" customFormat="false" ht="15" hidden="false" customHeight="false" outlineLevel="0" collapsed="false">
      <c r="A454" s="562" t="s">
        <v>485</v>
      </c>
      <c r="B454" s="563" t="s">
        <v>486</v>
      </c>
      <c r="C454" s="565"/>
      <c r="D454" s="566"/>
    </row>
    <row r="455" customFormat="false" ht="15" hidden="false" customHeight="false" outlineLevel="0" collapsed="false">
      <c r="A455" s="562" t="s">
        <v>483</v>
      </c>
      <c r="B455" s="563" t="s">
        <v>484</v>
      </c>
      <c r="C455" s="565"/>
      <c r="D455" s="566"/>
    </row>
    <row r="456" customFormat="false" ht="15" hidden="false" customHeight="false" outlineLevel="0" collapsed="false">
      <c r="A456" s="562" t="s">
        <v>1358</v>
      </c>
      <c r="B456" s="563" t="s">
        <v>1359</v>
      </c>
      <c r="C456" s="565"/>
      <c r="D456" s="566"/>
    </row>
    <row r="457" customFormat="false" ht="15" hidden="false" customHeight="false" outlineLevel="0" collapsed="false">
      <c r="A457" s="562" t="s">
        <v>1360</v>
      </c>
      <c r="B457" s="563" t="s">
        <v>1361</v>
      </c>
      <c r="C457" s="565"/>
      <c r="D457" s="566"/>
    </row>
    <row r="458" customFormat="false" ht="15" hidden="false" customHeight="false" outlineLevel="0" collapsed="false">
      <c r="A458" s="562" t="s">
        <v>1362</v>
      </c>
      <c r="B458" s="563" t="s">
        <v>1363</v>
      </c>
      <c r="C458" s="565"/>
      <c r="D458" s="566"/>
    </row>
    <row r="459" customFormat="false" ht="15" hidden="false" customHeight="false" outlineLevel="0" collapsed="false">
      <c r="A459" s="562" t="s">
        <v>1364</v>
      </c>
      <c r="B459" s="563" t="s">
        <v>1365</v>
      </c>
      <c r="C459" s="565"/>
      <c r="D459" s="566"/>
    </row>
    <row r="460" customFormat="false" ht="15" hidden="false" customHeight="false" outlineLevel="0" collapsed="false">
      <c r="A460" s="564" t="s">
        <v>160</v>
      </c>
      <c r="B460" s="563" t="s">
        <v>161</v>
      </c>
      <c r="C460" s="565"/>
      <c r="D460" s="566"/>
    </row>
    <row r="461" customFormat="false" ht="15" hidden="false" customHeight="false" outlineLevel="0" collapsed="false">
      <c r="A461" s="564" t="s">
        <v>1936</v>
      </c>
      <c r="B461" s="563" t="s">
        <v>1937</v>
      </c>
      <c r="C461" s="565"/>
      <c r="D461" s="566"/>
    </row>
    <row r="462" customFormat="false" ht="15" hidden="false" customHeight="false" outlineLevel="0" collapsed="false">
      <c r="A462" s="562" t="s">
        <v>1938</v>
      </c>
      <c r="B462" s="563" t="s">
        <v>1939</v>
      </c>
      <c r="C462" s="565"/>
      <c r="D462" s="566"/>
    </row>
    <row r="463" customFormat="false" ht="15" hidden="false" customHeight="false" outlineLevel="0" collapsed="false">
      <c r="A463" s="562" t="s">
        <v>1940</v>
      </c>
      <c r="B463" s="563" t="s">
        <v>1941</v>
      </c>
      <c r="C463" s="565"/>
      <c r="D463" s="566"/>
    </row>
    <row r="464" customFormat="false" ht="15" hidden="false" customHeight="false" outlineLevel="0" collapsed="false">
      <c r="A464" s="562" t="s">
        <v>1943</v>
      </c>
      <c r="B464" s="563" t="s">
        <v>1944</v>
      </c>
      <c r="C464" s="565"/>
      <c r="D464" s="566"/>
    </row>
    <row r="465" customFormat="false" ht="15" hidden="false" customHeight="false" outlineLevel="0" collapsed="false">
      <c r="A465" s="562" t="s">
        <v>1945</v>
      </c>
      <c r="B465" s="563" t="s">
        <v>1946</v>
      </c>
      <c r="C465" s="565"/>
      <c r="D465" s="566"/>
    </row>
    <row r="466" customFormat="false" ht="15" hidden="false" customHeight="false" outlineLevel="0" collapsed="false">
      <c r="A466" s="562" t="s">
        <v>1948</v>
      </c>
      <c r="B466" s="563" t="s">
        <v>1949</v>
      </c>
      <c r="C466" s="565"/>
      <c r="D466" s="566"/>
    </row>
    <row r="467" customFormat="false" ht="15" hidden="false" customHeight="false" outlineLevel="0" collapsed="false">
      <c r="A467" s="564" t="s">
        <v>162</v>
      </c>
      <c r="B467" s="563" t="s">
        <v>163</v>
      </c>
      <c r="C467" s="565"/>
      <c r="D467" s="566"/>
    </row>
    <row r="468" customFormat="false" ht="15" hidden="false" customHeight="false" outlineLevel="0" collapsed="false">
      <c r="A468" s="564" t="s">
        <v>1950</v>
      </c>
      <c r="B468" s="563" t="s">
        <v>1951</v>
      </c>
      <c r="C468" s="565"/>
      <c r="D468" s="566"/>
    </row>
    <row r="469" customFormat="false" ht="15" hidden="false" customHeight="false" outlineLevel="0" collapsed="false">
      <c r="A469" s="564" t="s">
        <v>175</v>
      </c>
      <c r="B469" s="563" t="s">
        <v>176</v>
      </c>
      <c r="C469" s="565"/>
      <c r="D469" s="566"/>
    </row>
    <row r="470" customFormat="false" ht="15" hidden="false" customHeight="false" outlineLevel="0" collapsed="false">
      <c r="A470" s="562" t="s">
        <v>2334</v>
      </c>
      <c r="B470" s="563" t="s">
        <v>2335</v>
      </c>
      <c r="C470" s="565"/>
      <c r="D470" s="566"/>
    </row>
    <row r="471" customFormat="false" ht="15" hidden="false" customHeight="false" outlineLevel="0" collapsed="false">
      <c r="A471" s="562" t="s">
        <v>169</v>
      </c>
      <c r="B471" s="563" t="s">
        <v>170</v>
      </c>
      <c r="C471" s="565"/>
      <c r="D471" s="566"/>
    </row>
    <row r="472" customFormat="false" ht="15" hidden="false" customHeight="false" outlineLevel="0" collapsed="false">
      <c r="A472" s="562" t="s">
        <v>173</v>
      </c>
      <c r="B472" s="563" t="s">
        <v>174</v>
      </c>
      <c r="C472" s="565"/>
      <c r="D472" s="566"/>
    </row>
    <row r="473" customFormat="false" ht="15" hidden="false" customHeight="false" outlineLevel="0" collapsed="false">
      <c r="A473" s="562" t="s">
        <v>166</v>
      </c>
      <c r="B473" s="563" t="s">
        <v>167</v>
      </c>
      <c r="C473" s="565"/>
      <c r="D473" s="566"/>
    </row>
    <row r="474" customFormat="false" ht="15" hidden="false" customHeight="false" outlineLevel="0" collapsed="false">
      <c r="A474" s="562" t="s">
        <v>954</v>
      </c>
      <c r="B474" s="563" t="s">
        <v>955</v>
      </c>
      <c r="C474" s="565"/>
      <c r="D474" s="566"/>
    </row>
    <row r="475" customFormat="false" ht="15" hidden="false" customHeight="false" outlineLevel="0" collapsed="false">
      <c r="A475" s="562" t="s">
        <v>957</v>
      </c>
      <c r="B475" s="563" t="s">
        <v>958</v>
      </c>
      <c r="C475" s="565"/>
      <c r="D475" s="566"/>
    </row>
    <row r="476" customFormat="false" ht="15" hidden="false" customHeight="false" outlineLevel="0" collapsed="false">
      <c r="A476" s="562" t="s">
        <v>1952</v>
      </c>
      <c r="B476" s="563" t="s">
        <v>1953</v>
      </c>
      <c r="C476" s="565"/>
      <c r="D476" s="566"/>
    </row>
    <row r="477" customFormat="false" ht="15" hidden="false" customHeight="false" outlineLevel="0" collapsed="false">
      <c r="A477" s="562" t="s">
        <v>2526</v>
      </c>
      <c r="B477" s="563" t="s">
        <v>2527</v>
      </c>
      <c r="C477" s="565"/>
      <c r="D477" s="566"/>
    </row>
    <row r="478" customFormat="false" ht="15" hidden="false" customHeight="false" outlineLevel="0" collapsed="false">
      <c r="A478" s="562" t="s">
        <v>2336</v>
      </c>
      <c r="B478" s="563" t="s">
        <v>2337</v>
      </c>
      <c r="C478" s="565"/>
      <c r="D478" s="566"/>
    </row>
    <row r="479" customFormat="false" ht="15" hidden="false" customHeight="false" outlineLevel="0" collapsed="false">
      <c r="A479" s="562" t="s">
        <v>1957</v>
      </c>
      <c r="B479" s="563" t="s">
        <v>1958</v>
      </c>
      <c r="C479" s="565"/>
      <c r="D479" s="566"/>
    </row>
    <row r="480" customFormat="false" ht="15" hidden="false" customHeight="false" outlineLevel="0" collapsed="false">
      <c r="A480" s="562" t="s">
        <v>1959</v>
      </c>
      <c r="B480" s="563" t="s">
        <v>1960</v>
      </c>
      <c r="C480" s="565"/>
      <c r="D480" s="566"/>
    </row>
    <row r="481" customFormat="false" ht="15" hidden="false" customHeight="false" outlineLevel="0" collapsed="false">
      <c r="A481" s="562" t="s">
        <v>1961</v>
      </c>
      <c r="B481" s="563" t="s">
        <v>1962</v>
      </c>
      <c r="C481" s="565"/>
      <c r="D481" s="566"/>
    </row>
    <row r="482" customFormat="false" ht="15" hidden="false" customHeight="false" outlineLevel="0" collapsed="false">
      <c r="A482" s="564" t="s">
        <v>1954</v>
      </c>
      <c r="B482" s="563" t="s">
        <v>1955</v>
      </c>
      <c r="C482" s="565"/>
      <c r="D482" s="566"/>
    </row>
    <row r="483" customFormat="false" ht="15" hidden="false" customHeight="false" outlineLevel="0" collapsed="false">
      <c r="A483" s="562" t="s">
        <v>1963</v>
      </c>
      <c r="B483" s="563" t="s">
        <v>1964</v>
      </c>
      <c r="C483" s="565"/>
      <c r="D483" s="566"/>
    </row>
    <row r="484" customFormat="false" ht="15" hidden="false" customHeight="false" outlineLevel="0" collapsed="false">
      <c r="A484" s="562" t="s">
        <v>1966</v>
      </c>
      <c r="B484" s="563" t="s">
        <v>1967</v>
      </c>
      <c r="C484" s="565"/>
      <c r="D484" s="566"/>
    </row>
    <row r="485" customFormat="false" ht="15" hidden="false" customHeight="false" outlineLevel="0" collapsed="false">
      <c r="A485" s="564" t="s">
        <v>178</v>
      </c>
      <c r="B485" s="563" t="s">
        <v>179</v>
      </c>
      <c r="C485" s="565"/>
      <c r="D485" s="566"/>
    </row>
    <row r="486" customFormat="false" ht="15" hidden="false" customHeight="false" outlineLevel="0" collapsed="false">
      <c r="A486" s="564" t="s">
        <v>180</v>
      </c>
      <c r="B486" s="563" t="s">
        <v>181</v>
      </c>
      <c r="C486" s="565"/>
      <c r="D486" s="566"/>
    </row>
    <row r="487" customFormat="false" ht="15" hidden="false" customHeight="false" outlineLevel="0" collapsed="false">
      <c r="A487" s="562" t="s">
        <v>1968</v>
      </c>
      <c r="B487" s="563" t="s">
        <v>1969</v>
      </c>
      <c r="C487" s="565"/>
      <c r="D487" s="566"/>
    </row>
    <row r="488" customFormat="false" ht="15" hidden="false" customHeight="false" outlineLevel="0" collapsed="false">
      <c r="A488" s="562" t="s">
        <v>2528</v>
      </c>
      <c r="B488" s="563" t="s">
        <v>2529</v>
      </c>
      <c r="C488" s="565"/>
      <c r="D488" s="566"/>
    </row>
    <row r="489" customFormat="false" ht="15" hidden="false" customHeight="false" outlineLevel="0" collapsed="false">
      <c r="A489" s="562" t="s">
        <v>1973</v>
      </c>
      <c r="B489" s="563" t="s">
        <v>1974</v>
      </c>
      <c r="C489" s="565"/>
      <c r="D489" s="566"/>
    </row>
    <row r="490" customFormat="false" ht="15" hidden="false" customHeight="false" outlineLevel="0" collapsed="false">
      <c r="A490" s="564" t="s">
        <v>1970</v>
      </c>
      <c r="B490" s="563" t="s">
        <v>1971</v>
      </c>
      <c r="C490" s="565"/>
      <c r="D490" s="566"/>
    </row>
    <row r="491" customFormat="false" ht="15" hidden="false" customHeight="false" outlineLevel="0" collapsed="false">
      <c r="A491" s="562" t="s">
        <v>1975</v>
      </c>
      <c r="B491" s="563" t="s">
        <v>1976</v>
      </c>
      <c r="C491" s="565"/>
      <c r="D491" s="566"/>
    </row>
    <row r="492" customFormat="false" ht="15" hidden="false" customHeight="false" outlineLevel="0" collapsed="false">
      <c r="A492" s="562" t="s">
        <v>1978</v>
      </c>
      <c r="B492" s="563" t="s">
        <v>1979</v>
      </c>
      <c r="C492" s="565"/>
      <c r="D492" s="566"/>
    </row>
    <row r="493" customFormat="false" ht="15" hidden="false" customHeight="false" outlineLevel="0" collapsed="false">
      <c r="A493" s="562" t="s">
        <v>1980</v>
      </c>
      <c r="B493" s="563" t="s">
        <v>1981</v>
      </c>
      <c r="C493" s="565"/>
      <c r="D493" s="566"/>
    </row>
    <row r="494" customFormat="false" ht="15" hidden="false" customHeight="false" outlineLevel="0" collapsed="false">
      <c r="A494" s="564" t="s">
        <v>1366</v>
      </c>
      <c r="B494" s="563" t="s">
        <v>1367</v>
      </c>
      <c r="C494" s="565"/>
      <c r="D494" s="566"/>
    </row>
    <row r="495" customFormat="false" ht="15" hidden="false" customHeight="false" outlineLevel="0" collapsed="false">
      <c r="A495" s="562" t="s">
        <v>1982</v>
      </c>
      <c r="B495" s="563" t="s">
        <v>1983</v>
      </c>
      <c r="C495" s="565"/>
      <c r="D495" s="566"/>
    </row>
    <row r="496" customFormat="false" ht="15" hidden="false" customHeight="false" outlineLevel="0" collapsed="false">
      <c r="A496" s="562" t="s">
        <v>1369</v>
      </c>
      <c r="B496" s="563" t="s">
        <v>1370</v>
      </c>
      <c r="C496" s="565"/>
      <c r="D496" s="566"/>
    </row>
    <row r="497" customFormat="false" ht="15" hidden="false" customHeight="false" outlineLevel="0" collapsed="false">
      <c r="A497" s="562" t="s">
        <v>1371</v>
      </c>
      <c r="B497" s="563" t="s">
        <v>1372</v>
      </c>
      <c r="C497" s="565"/>
      <c r="D497" s="566"/>
    </row>
    <row r="498" customFormat="false" ht="15" hidden="false" customHeight="false" outlineLevel="0" collapsed="false">
      <c r="A498" s="564" t="s">
        <v>1375</v>
      </c>
      <c r="B498" s="563" t="s">
        <v>1376</v>
      </c>
      <c r="C498" s="565"/>
      <c r="D498" s="566"/>
    </row>
    <row r="499" customFormat="false" ht="15" hidden="false" customHeight="false" outlineLevel="0" collapsed="false">
      <c r="A499" s="562" t="s">
        <v>1373</v>
      </c>
      <c r="B499" s="563" t="s">
        <v>1374</v>
      </c>
      <c r="C499" s="565"/>
      <c r="D499" s="566"/>
    </row>
    <row r="500" customFormat="false" ht="15" hidden="false" customHeight="false" outlineLevel="0" collapsed="false">
      <c r="A500" s="564" t="s">
        <v>1379</v>
      </c>
      <c r="B500" s="563" t="s">
        <v>1380</v>
      </c>
      <c r="C500" s="565"/>
      <c r="D500" s="566"/>
    </row>
    <row r="501" customFormat="false" ht="15" hidden="false" customHeight="false" outlineLevel="0" collapsed="false">
      <c r="A501" s="562" t="s">
        <v>1377</v>
      </c>
      <c r="B501" s="563" t="s">
        <v>1378</v>
      </c>
      <c r="C501" s="565"/>
      <c r="D501" s="566"/>
    </row>
    <row r="502" customFormat="false" ht="15" hidden="false" customHeight="false" outlineLevel="0" collapsed="false">
      <c r="A502" s="562" t="s">
        <v>2339</v>
      </c>
      <c r="B502" s="563" t="s">
        <v>2340</v>
      </c>
      <c r="C502" s="565"/>
      <c r="D502" s="566"/>
    </row>
    <row r="503" customFormat="false" ht="15" hidden="false" customHeight="false" outlineLevel="0" collapsed="false">
      <c r="A503" s="562" t="s">
        <v>1381</v>
      </c>
      <c r="B503" s="563" t="s">
        <v>1382</v>
      </c>
      <c r="C503" s="565"/>
      <c r="D503" s="566"/>
    </row>
    <row r="504" customFormat="false" ht="15" hidden="false" customHeight="false" outlineLevel="0" collapsed="false">
      <c r="A504" s="562" t="s">
        <v>1383</v>
      </c>
      <c r="B504" s="563" t="s">
        <v>1384</v>
      </c>
      <c r="C504" s="565"/>
      <c r="D504" s="566"/>
    </row>
    <row r="505" customFormat="false" ht="15" hidden="false" customHeight="false" outlineLevel="0" collapsed="false">
      <c r="A505" s="562" t="s">
        <v>1385</v>
      </c>
      <c r="B505" s="563" t="s">
        <v>1386</v>
      </c>
      <c r="C505" s="565"/>
      <c r="D505" s="566"/>
    </row>
    <row r="506" customFormat="false" ht="15" hidden="false" customHeight="false" outlineLevel="0" collapsed="false">
      <c r="A506" s="562" t="s">
        <v>1390</v>
      </c>
      <c r="B506" s="563" t="s">
        <v>1391</v>
      </c>
      <c r="C506" s="565"/>
      <c r="D506" s="566"/>
    </row>
    <row r="507" customFormat="false" ht="15" hidden="false" customHeight="false" outlineLevel="0" collapsed="false">
      <c r="A507" s="562" t="s">
        <v>1392</v>
      </c>
      <c r="B507" s="563" t="s">
        <v>1393</v>
      </c>
      <c r="C507" s="565"/>
      <c r="D507" s="566"/>
    </row>
    <row r="508" customFormat="false" ht="15" hidden="false" customHeight="false" outlineLevel="0" collapsed="false">
      <c r="A508" s="562" t="s">
        <v>1394</v>
      </c>
      <c r="B508" s="563" t="s">
        <v>1395</v>
      </c>
      <c r="C508" s="565"/>
      <c r="D508" s="566"/>
    </row>
    <row r="509" customFormat="false" ht="15" hidden="false" customHeight="false" outlineLevel="0" collapsed="false">
      <c r="A509" s="564" t="s">
        <v>1387</v>
      </c>
      <c r="B509" s="563" t="s">
        <v>1388</v>
      </c>
      <c r="C509" s="565"/>
      <c r="D509" s="566"/>
    </row>
    <row r="510" customFormat="false" ht="15" hidden="false" customHeight="false" outlineLevel="0" collapsed="false">
      <c r="A510" s="564" t="s">
        <v>1396</v>
      </c>
      <c r="B510" s="563" t="s">
        <v>1397</v>
      </c>
      <c r="C510" s="565"/>
      <c r="D510" s="566"/>
    </row>
    <row r="511" customFormat="false" ht="15" hidden="false" customHeight="false" outlineLevel="0" collapsed="false">
      <c r="A511" s="562" t="s">
        <v>1398</v>
      </c>
      <c r="B511" s="563" t="s">
        <v>1399</v>
      </c>
      <c r="C511" s="565"/>
      <c r="D511" s="566"/>
    </row>
    <row r="512" customFormat="false" ht="15" hidden="false" customHeight="false" outlineLevel="0" collapsed="false">
      <c r="A512" s="562" t="s">
        <v>1400</v>
      </c>
      <c r="B512" s="563" t="s">
        <v>1401</v>
      </c>
      <c r="C512" s="565"/>
      <c r="D512" s="566"/>
    </row>
    <row r="513" customFormat="false" ht="15" hidden="false" customHeight="false" outlineLevel="0" collapsed="false">
      <c r="A513" s="562" t="s">
        <v>1402</v>
      </c>
      <c r="B513" s="563" t="s">
        <v>1403</v>
      </c>
      <c r="C513" s="565"/>
      <c r="D513" s="566"/>
    </row>
    <row r="514" customFormat="false" ht="15" hidden="false" customHeight="false" outlineLevel="0" collapsed="false">
      <c r="A514" s="564" t="s">
        <v>495</v>
      </c>
      <c r="B514" s="563" t="s">
        <v>496</v>
      </c>
      <c r="C514" s="565"/>
      <c r="D514" s="566"/>
    </row>
    <row r="515" customFormat="false" ht="15" hidden="false" customHeight="false" outlineLevel="0" collapsed="false">
      <c r="A515" s="564" t="s">
        <v>501</v>
      </c>
      <c r="B515" s="563" t="s">
        <v>502</v>
      </c>
      <c r="C515" s="565"/>
      <c r="D515" s="566"/>
    </row>
    <row r="516" customFormat="false" ht="15" hidden="false" customHeight="false" outlineLevel="0" collapsed="false">
      <c r="A516" s="562" t="s">
        <v>509</v>
      </c>
      <c r="B516" s="563" t="s">
        <v>510</v>
      </c>
      <c r="C516" s="565"/>
      <c r="D516" s="566"/>
    </row>
    <row r="517" customFormat="false" ht="15" hidden="false" customHeight="false" outlineLevel="0" collapsed="false">
      <c r="A517" s="564" t="s">
        <v>1984</v>
      </c>
      <c r="B517" s="563" t="s">
        <v>1985</v>
      </c>
      <c r="C517" s="565"/>
      <c r="D517" s="566"/>
    </row>
    <row r="518" customFormat="false" ht="15" hidden="false" customHeight="false" outlineLevel="0" collapsed="false">
      <c r="A518" s="562" t="s">
        <v>1404</v>
      </c>
      <c r="B518" s="563" t="s">
        <v>1405</v>
      </c>
      <c r="C518" s="565"/>
      <c r="D518" s="566"/>
    </row>
    <row r="519" customFormat="false" ht="15" hidden="false" customHeight="false" outlineLevel="0" collapsed="false">
      <c r="A519" s="562" t="s">
        <v>213</v>
      </c>
      <c r="B519" s="563" t="s">
        <v>214</v>
      </c>
      <c r="C519" s="565"/>
      <c r="D519" s="566"/>
    </row>
    <row r="520" customFormat="false" ht="15" hidden="false" customHeight="false" outlineLevel="0" collapsed="false">
      <c r="A520" s="562" t="s">
        <v>217</v>
      </c>
      <c r="B520" s="563" t="s">
        <v>218</v>
      </c>
      <c r="C520" s="565"/>
      <c r="D520" s="566"/>
    </row>
    <row r="521" customFormat="false" ht="15" hidden="false" customHeight="false" outlineLevel="0" collapsed="false">
      <c r="A521" s="562" t="s">
        <v>182</v>
      </c>
      <c r="B521" s="563" t="s">
        <v>183</v>
      </c>
      <c r="C521" s="565"/>
      <c r="D521" s="566"/>
    </row>
    <row r="522" customFormat="false" ht="15" hidden="false" customHeight="false" outlineLevel="0" collapsed="false">
      <c r="A522" s="564" t="s">
        <v>185</v>
      </c>
      <c r="B522" s="563" t="s">
        <v>186</v>
      </c>
      <c r="C522" s="565"/>
      <c r="D522" s="566"/>
    </row>
    <row r="523" customFormat="false" ht="15" hidden="false" customHeight="false" outlineLevel="0" collapsed="false">
      <c r="A523" s="562" t="s">
        <v>190</v>
      </c>
      <c r="B523" s="563" t="s">
        <v>191</v>
      </c>
      <c r="C523" s="565"/>
      <c r="D523" s="566"/>
    </row>
    <row r="524" customFormat="false" ht="15" hidden="false" customHeight="false" outlineLevel="0" collapsed="false">
      <c r="A524" s="562" t="s">
        <v>194</v>
      </c>
      <c r="B524" s="563" t="s">
        <v>195</v>
      </c>
      <c r="C524" s="565"/>
      <c r="D524" s="566"/>
    </row>
    <row r="525" customFormat="false" ht="15" hidden="false" customHeight="false" outlineLevel="0" collapsed="false">
      <c r="A525" s="562" t="s">
        <v>199</v>
      </c>
      <c r="B525" s="563" t="s">
        <v>200</v>
      </c>
      <c r="C525" s="565"/>
      <c r="D525" s="566"/>
    </row>
    <row r="526" customFormat="false" ht="15" hidden="false" customHeight="false" outlineLevel="0" collapsed="false">
      <c r="A526" s="562" t="s">
        <v>203</v>
      </c>
      <c r="B526" s="563" t="s">
        <v>204</v>
      </c>
      <c r="C526" s="565"/>
      <c r="D526" s="566"/>
    </row>
    <row r="527" customFormat="false" ht="15" hidden="false" customHeight="false" outlineLevel="0" collapsed="false">
      <c r="A527" s="562" t="s">
        <v>205</v>
      </c>
      <c r="B527" s="563" t="s">
        <v>206</v>
      </c>
      <c r="C527" s="565"/>
      <c r="D527" s="566"/>
    </row>
    <row r="528" customFormat="false" ht="15" hidden="false" customHeight="false" outlineLevel="0" collapsed="false">
      <c r="A528" s="562" t="s">
        <v>209</v>
      </c>
      <c r="B528" s="563" t="s">
        <v>210</v>
      </c>
      <c r="C528" s="565"/>
      <c r="D528" s="566"/>
    </row>
    <row r="529" customFormat="false" ht="15" hidden="false" customHeight="false" outlineLevel="0" collapsed="false">
      <c r="A529" s="564" t="s">
        <v>220</v>
      </c>
      <c r="B529" s="563" t="s">
        <v>221</v>
      </c>
      <c r="C529" s="565"/>
      <c r="D529" s="566"/>
    </row>
    <row r="530" customFormat="false" ht="15" hidden="false" customHeight="false" outlineLevel="0" collapsed="false">
      <c r="A530" s="562" t="s">
        <v>1406</v>
      </c>
      <c r="B530" s="563" t="s">
        <v>1407</v>
      </c>
      <c r="C530" s="565"/>
      <c r="D530" s="566"/>
    </row>
    <row r="531" customFormat="false" ht="15" hidden="false" customHeight="false" outlineLevel="0" collapsed="false">
      <c r="A531" s="564" t="s">
        <v>1408</v>
      </c>
      <c r="B531" s="563" t="s">
        <v>1409</v>
      </c>
      <c r="C531" s="565"/>
      <c r="D531" s="566"/>
    </row>
    <row r="532" customFormat="false" ht="15" hidden="false" customHeight="false" outlineLevel="0" collapsed="false">
      <c r="A532" s="562" t="s">
        <v>1411</v>
      </c>
      <c r="B532" s="563" t="s">
        <v>1412</v>
      </c>
      <c r="C532" s="565"/>
      <c r="D532" s="566"/>
    </row>
    <row r="533" customFormat="false" ht="15" hidden="false" customHeight="false" outlineLevel="0" collapsed="false">
      <c r="A533" s="562" t="s">
        <v>1413</v>
      </c>
      <c r="B533" s="563" t="s">
        <v>1414</v>
      </c>
      <c r="C533" s="565"/>
      <c r="D533" s="566"/>
    </row>
    <row r="534" customFormat="false" ht="15" hidden="false" customHeight="false" outlineLevel="0" collapsed="false">
      <c r="A534" s="562" t="s">
        <v>1416</v>
      </c>
      <c r="B534" s="563" t="s">
        <v>1417</v>
      </c>
      <c r="C534" s="565"/>
      <c r="D534" s="566"/>
    </row>
    <row r="535" customFormat="false" ht="15" hidden="false" customHeight="false" outlineLevel="0" collapsed="false">
      <c r="A535" s="562" t="s">
        <v>1418</v>
      </c>
      <c r="B535" s="563" t="s">
        <v>1419</v>
      </c>
      <c r="C535" s="565"/>
      <c r="D535" s="566"/>
    </row>
    <row r="536" customFormat="false" ht="15" hidden="false" customHeight="false" outlineLevel="0" collapsed="false">
      <c r="A536" s="564" t="s">
        <v>1420</v>
      </c>
      <c r="B536" s="563" t="s">
        <v>1421</v>
      </c>
      <c r="C536" s="565"/>
      <c r="D536" s="566"/>
    </row>
    <row r="537" customFormat="false" ht="15" hidden="false" customHeight="false" outlineLevel="0" collapsed="false">
      <c r="A537" s="562" t="s">
        <v>1422</v>
      </c>
      <c r="B537" s="563" t="s">
        <v>1423</v>
      </c>
      <c r="C537" s="565"/>
      <c r="D537" s="566"/>
    </row>
    <row r="538" customFormat="false" ht="15" hidden="false" customHeight="false" outlineLevel="0" collapsed="false">
      <c r="A538" s="562" t="s">
        <v>1424</v>
      </c>
      <c r="B538" s="563" t="s">
        <v>1425</v>
      </c>
      <c r="C538" s="565"/>
      <c r="D538" s="566"/>
    </row>
    <row r="539" customFormat="false" ht="15" hidden="false" customHeight="false" outlineLevel="0" collapsed="false">
      <c r="A539" s="562" t="s">
        <v>1426</v>
      </c>
      <c r="B539" s="563" t="s">
        <v>1427</v>
      </c>
      <c r="C539" s="565"/>
      <c r="D539" s="566"/>
    </row>
    <row r="540" customFormat="false" ht="15" hidden="false" customHeight="false" outlineLevel="0" collapsed="false">
      <c r="A540" s="562" t="s">
        <v>1428</v>
      </c>
      <c r="B540" s="563" t="s">
        <v>1429</v>
      </c>
      <c r="C540" s="565"/>
      <c r="D540" s="566"/>
    </row>
    <row r="541" customFormat="false" ht="15" hidden="false" customHeight="false" outlineLevel="0" collapsed="false">
      <c r="A541" s="562" t="s">
        <v>1430</v>
      </c>
      <c r="B541" s="563" t="s">
        <v>1431</v>
      </c>
      <c r="C541" s="565"/>
      <c r="D541" s="566"/>
    </row>
    <row r="542" customFormat="false" ht="15" hidden="false" customHeight="false" outlineLevel="0" collapsed="false">
      <c r="A542" s="562" t="s">
        <v>1432</v>
      </c>
      <c r="B542" s="563" t="s">
        <v>1433</v>
      </c>
      <c r="C542" s="565"/>
      <c r="D542" s="566"/>
    </row>
    <row r="543" customFormat="false" ht="15" hidden="false" customHeight="false" outlineLevel="0" collapsed="false">
      <c r="A543" s="564" t="s">
        <v>1434</v>
      </c>
      <c r="B543" s="563" t="s">
        <v>1435</v>
      </c>
      <c r="C543" s="565"/>
      <c r="D543" s="566"/>
    </row>
    <row r="544" customFormat="false" ht="15" hidden="false" customHeight="false" outlineLevel="0" collapsed="false">
      <c r="A544" s="562" t="s">
        <v>959</v>
      </c>
      <c r="B544" s="563" t="s">
        <v>960</v>
      </c>
      <c r="C544" s="565"/>
      <c r="D544" s="566"/>
    </row>
    <row r="545" customFormat="false" ht="15" hidden="false" customHeight="false" outlineLevel="0" collapsed="false">
      <c r="A545" s="564" t="s">
        <v>223</v>
      </c>
      <c r="B545" s="563" t="s">
        <v>224</v>
      </c>
      <c r="C545" s="565"/>
      <c r="D545" s="566"/>
    </row>
    <row r="546" customFormat="false" ht="15" hidden="false" customHeight="false" outlineLevel="0" collapsed="false">
      <c r="A546" s="564" t="s">
        <v>1988</v>
      </c>
      <c r="B546" s="563" t="s">
        <v>1989</v>
      </c>
      <c r="C546" s="565"/>
      <c r="D546" s="566"/>
    </row>
    <row r="547" customFormat="false" ht="15" hidden="false" customHeight="false" outlineLevel="0" collapsed="false">
      <c r="A547" s="564" t="s">
        <v>1991</v>
      </c>
      <c r="B547" s="563" t="s">
        <v>1992</v>
      </c>
      <c r="C547" s="565"/>
      <c r="D547" s="566"/>
    </row>
    <row r="548" customFormat="false" ht="15" hidden="false" customHeight="false" outlineLevel="0" collapsed="false">
      <c r="A548" s="562" t="s">
        <v>1993</v>
      </c>
      <c r="B548" s="563" t="s">
        <v>1994</v>
      </c>
      <c r="C548" s="565"/>
      <c r="D548" s="566"/>
    </row>
    <row r="549" customFormat="false" ht="15" hidden="false" customHeight="false" outlineLevel="0" collapsed="false">
      <c r="A549" s="564" t="s">
        <v>1995</v>
      </c>
      <c r="B549" s="563" t="s">
        <v>1996</v>
      </c>
      <c r="C549" s="565"/>
      <c r="D549" s="566"/>
    </row>
    <row r="550" customFormat="false" ht="15" hidden="false" customHeight="false" outlineLevel="0" collapsed="false">
      <c r="A550" s="562" t="s">
        <v>1998</v>
      </c>
      <c r="B550" s="563" t="s">
        <v>1999</v>
      </c>
      <c r="C550" s="565"/>
      <c r="D550" s="566"/>
    </row>
    <row r="551" customFormat="false" ht="15" hidden="false" customHeight="false" outlineLevel="0" collapsed="false">
      <c r="A551" s="562" t="s">
        <v>965</v>
      </c>
      <c r="B551" s="563" t="s">
        <v>966</v>
      </c>
      <c r="C551" s="565"/>
      <c r="D551" s="566"/>
    </row>
    <row r="552" customFormat="false" ht="15" hidden="false" customHeight="false" outlineLevel="0" collapsed="false">
      <c r="A552" s="562" t="s">
        <v>967</v>
      </c>
      <c r="B552" s="563" t="s">
        <v>968</v>
      </c>
      <c r="C552" s="565"/>
      <c r="D552" s="566"/>
    </row>
    <row r="553" customFormat="false" ht="15" hidden="false" customHeight="false" outlineLevel="0" collapsed="false">
      <c r="A553" s="562" t="s">
        <v>2341</v>
      </c>
      <c r="B553" s="563" t="s">
        <v>2342</v>
      </c>
      <c r="C553" s="565"/>
      <c r="D553" s="566"/>
    </row>
    <row r="554" customFormat="false" ht="15" hidden="false" customHeight="false" outlineLevel="0" collapsed="false">
      <c r="A554" s="564" t="s">
        <v>226</v>
      </c>
      <c r="B554" s="563" t="s">
        <v>227</v>
      </c>
      <c r="C554" s="565"/>
      <c r="D554" s="566"/>
    </row>
    <row r="555" customFormat="false" ht="15" hidden="false" customHeight="false" outlineLevel="0" collapsed="false">
      <c r="A555" s="562" t="s">
        <v>1197</v>
      </c>
      <c r="B555" s="563" t="s">
        <v>1198</v>
      </c>
      <c r="C555" s="565"/>
      <c r="D555" s="566"/>
    </row>
    <row r="556" customFormat="false" ht="15" hidden="false" customHeight="false" outlineLevel="0" collapsed="false">
      <c r="A556" s="562" t="s">
        <v>2530</v>
      </c>
      <c r="B556" s="563" t="s">
        <v>2531</v>
      </c>
      <c r="C556" s="565"/>
      <c r="D556" s="566"/>
    </row>
    <row r="557" customFormat="false" ht="15" hidden="false" customHeight="false" outlineLevel="0" collapsed="false">
      <c r="A557" s="562" t="s">
        <v>2532</v>
      </c>
      <c r="B557" s="563" t="s">
        <v>2533</v>
      </c>
      <c r="C557" s="565"/>
      <c r="D557" s="566"/>
    </row>
    <row r="558" customFormat="false" ht="15" hidden="false" customHeight="false" outlineLevel="0" collapsed="false">
      <c r="A558" s="562" t="s">
        <v>2343</v>
      </c>
      <c r="B558" s="563" t="s">
        <v>2344</v>
      </c>
      <c r="C558" s="565"/>
      <c r="D558" s="566"/>
    </row>
    <row r="559" customFormat="false" ht="15" hidden="false" customHeight="false" outlineLevel="0" collapsed="false">
      <c r="A559" s="562" t="s">
        <v>2345</v>
      </c>
      <c r="B559" s="563" t="s">
        <v>2346</v>
      </c>
      <c r="C559" s="565"/>
      <c r="D559" s="566"/>
    </row>
    <row r="560" customFormat="false" ht="15" hidden="false" customHeight="false" outlineLevel="0" collapsed="false">
      <c r="A560" s="562" t="s">
        <v>2347</v>
      </c>
      <c r="B560" s="563" t="s">
        <v>2348</v>
      </c>
      <c r="C560" s="565"/>
      <c r="D560" s="566"/>
    </row>
    <row r="561" customFormat="false" ht="15" hidden="false" customHeight="false" outlineLevel="0" collapsed="false">
      <c r="A561" s="562" t="s">
        <v>2349</v>
      </c>
      <c r="B561" s="563" t="s">
        <v>2350</v>
      </c>
      <c r="C561" s="565"/>
      <c r="D561" s="566"/>
    </row>
    <row r="562" customFormat="false" ht="15" hidden="false" customHeight="false" outlineLevel="0" collapsed="false">
      <c r="A562" s="562" t="s">
        <v>512</v>
      </c>
      <c r="B562" s="563" t="s">
        <v>513</v>
      </c>
      <c r="C562" s="565"/>
      <c r="D562" s="566"/>
    </row>
    <row r="563" customFormat="false" ht="15" hidden="false" customHeight="false" outlineLevel="0" collapsed="false">
      <c r="A563" s="562" t="s">
        <v>517</v>
      </c>
      <c r="B563" s="563" t="s">
        <v>518</v>
      </c>
      <c r="C563" s="565"/>
      <c r="D563" s="566"/>
    </row>
    <row r="564" customFormat="false" ht="15" hidden="false" customHeight="false" outlineLevel="0" collapsed="false">
      <c r="A564" s="562" t="s">
        <v>522</v>
      </c>
      <c r="B564" s="563" t="s">
        <v>523</v>
      </c>
      <c r="C564" s="565"/>
      <c r="D564" s="566"/>
    </row>
    <row r="565" customFormat="false" ht="15" hidden="false" customHeight="false" outlineLevel="0" collapsed="false">
      <c r="A565" s="562" t="s">
        <v>526</v>
      </c>
      <c r="B565" s="563" t="s">
        <v>527</v>
      </c>
      <c r="C565" s="565"/>
      <c r="D565" s="566"/>
    </row>
    <row r="566" customFormat="false" ht="15" hidden="false" customHeight="false" outlineLevel="0" collapsed="false">
      <c r="A566" s="562" t="s">
        <v>2351</v>
      </c>
      <c r="B566" s="563" t="s">
        <v>2352</v>
      </c>
      <c r="C566" s="565"/>
      <c r="D566" s="566"/>
    </row>
    <row r="567" customFormat="false" ht="15" hidden="false" customHeight="false" outlineLevel="0" collapsed="false">
      <c r="A567" s="562" t="s">
        <v>2354</v>
      </c>
      <c r="B567" s="563" t="s">
        <v>2355</v>
      </c>
      <c r="C567" s="565"/>
      <c r="D567" s="566"/>
    </row>
    <row r="568" customFormat="false" ht="15" hidden="false" customHeight="false" outlineLevel="0" collapsed="false">
      <c r="A568" s="564" t="s">
        <v>2000</v>
      </c>
      <c r="B568" s="563" t="s">
        <v>2001</v>
      </c>
      <c r="C568" s="565"/>
      <c r="D568" s="566"/>
    </row>
    <row r="569" customFormat="false" ht="15" hidden="false" customHeight="false" outlineLevel="0" collapsed="false">
      <c r="A569" s="562" t="s">
        <v>2534</v>
      </c>
      <c r="B569" s="563" t="s">
        <v>2535</v>
      </c>
      <c r="C569" s="565"/>
      <c r="D569" s="566"/>
    </row>
    <row r="570" customFormat="false" ht="15" hidden="false" customHeight="false" outlineLevel="0" collapsed="false">
      <c r="A570" s="562" t="s">
        <v>969</v>
      </c>
      <c r="B570" s="563" t="s">
        <v>970</v>
      </c>
      <c r="C570" s="565"/>
      <c r="D570" s="566"/>
    </row>
    <row r="571" customFormat="false" ht="15" hidden="false" customHeight="false" outlineLevel="0" collapsed="false">
      <c r="A571" s="562" t="s">
        <v>973</v>
      </c>
      <c r="B571" s="563" t="s">
        <v>974</v>
      </c>
      <c r="C571" s="565"/>
      <c r="D571" s="566"/>
    </row>
    <row r="572" customFormat="false" ht="15" hidden="false" customHeight="false" outlineLevel="0" collapsed="false">
      <c r="A572" s="562" t="s">
        <v>981</v>
      </c>
      <c r="B572" s="563" t="s">
        <v>982</v>
      </c>
      <c r="C572" s="565"/>
      <c r="D572" s="566"/>
    </row>
    <row r="573" customFormat="false" ht="15" hidden="false" customHeight="false" outlineLevel="0" collapsed="false">
      <c r="A573" s="564" t="s">
        <v>228</v>
      </c>
      <c r="B573" s="563" t="s">
        <v>229</v>
      </c>
      <c r="C573" s="565"/>
      <c r="D573" s="566"/>
    </row>
    <row r="574" customFormat="false" ht="15" hidden="false" customHeight="false" outlineLevel="0" collapsed="false">
      <c r="A574" s="564" t="s">
        <v>2002</v>
      </c>
      <c r="B574" s="563" t="s">
        <v>2003</v>
      </c>
      <c r="C574" s="565"/>
      <c r="D574" s="566"/>
    </row>
    <row r="575" customFormat="false" ht="15" hidden="false" customHeight="false" outlineLevel="0" collapsed="false">
      <c r="A575" s="562" t="s">
        <v>1199</v>
      </c>
      <c r="B575" s="563" t="s">
        <v>1200</v>
      </c>
      <c r="C575" s="565"/>
      <c r="D575" s="566"/>
    </row>
    <row r="576" customFormat="false" ht="15" hidden="false" customHeight="false" outlineLevel="0" collapsed="false">
      <c r="A576" s="562" t="s">
        <v>1201</v>
      </c>
      <c r="B576" s="563" t="s">
        <v>1202</v>
      </c>
      <c r="C576" s="565"/>
      <c r="D576" s="566"/>
    </row>
    <row r="577" customFormat="false" ht="15" hidden="false" customHeight="false" outlineLevel="0" collapsed="false">
      <c r="A577" s="562" t="s">
        <v>1437</v>
      </c>
      <c r="B577" s="563" t="s">
        <v>1438</v>
      </c>
      <c r="C577" s="565"/>
      <c r="D577" s="566"/>
    </row>
    <row r="578" customFormat="false" ht="15" hidden="false" customHeight="false" outlineLevel="0" collapsed="false">
      <c r="A578" s="562" t="s">
        <v>1003</v>
      </c>
      <c r="B578" s="563" t="s">
        <v>1004</v>
      </c>
      <c r="C578" s="565"/>
      <c r="D578" s="566"/>
    </row>
    <row r="579" customFormat="false" ht="15" hidden="false" customHeight="false" outlineLevel="0" collapsed="false">
      <c r="A579" s="562" t="s">
        <v>1007</v>
      </c>
      <c r="B579" s="563" t="s">
        <v>1008</v>
      </c>
      <c r="C579" s="565"/>
      <c r="D579" s="566"/>
    </row>
    <row r="580" customFormat="false" ht="15" hidden="false" customHeight="false" outlineLevel="0" collapsed="false">
      <c r="A580" s="562" t="s">
        <v>1012</v>
      </c>
      <c r="B580" s="563" t="s">
        <v>1013</v>
      </c>
      <c r="C580" s="565"/>
      <c r="D580" s="566"/>
    </row>
    <row r="581" customFormat="false" ht="15" hidden="false" customHeight="false" outlineLevel="0" collapsed="false">
      <c r="A581" s="562" t="s">
        <v>1015</v>
      </c>
      <c r="B581" s="563" t="s">
        <v>1016</v>
      </c>
      <c r="C581" s="565"/>
      <c r="D581" s="566"/>
    </row>
    <row r="582" customFormat="false" ht="15" hidden="false" customHeight="false" outlineLevel="0" collapsed="false">
      <c r="A582" s="562" t="s">
        <v>1017</v>
      </c>
      <c r="B582" s="563" t="s">
        <v>1018</v>
      </c>
      <c r="C582" s="565"/>
      <c r="D582" s="566"/>
    </row>
    <row r="583" customFormat="false" ht="15" hidden="false" customHeight="false" outlineLevel="0" collapsed="false">
      <c r="A583" s="562" t="s">
        <v>230</v>
      </c>
      <c r="B583" s="563" t="s">
        <v>231</v>
      </c>
      <c r="C583" s="565"/>
      <c r="D583" s="566"/>
    </row>
    <row r="584" customFormat="false" ht="15" hidden="false" customHeight="false" outlineLevel="0" collapsed="false">
      <c r="A584" s="562" t="s">
        <v>528</v>
      </c>
      <c r="B584" s="563" t="s">
        <v>529</v>
      </c>
      <c r="C584" s="565"/>
      <c r="D584" s="566"/>
    </row>
    <row r="585" customFormat="false" ht="15" hidden="false" customHeight="false" outlineLevel="0" collapsed="false">
      <c r="A585" s="562" t="s">
        <v>534</v>
      </c>
      <c r="B585" s="563" t="s">
        <v>535</v>
      </c>
      <c r="C585" s="565"/>
      <c r="D585" s="566"/>
    </row>
    <row r="586" customFormat="false" ht="15" hidden="false" customHeight="false" outlineLevel="0" collapsed="false">
      <c r="A586" s="562" t="s">
        <v>983</v>
      </c>
      <c r="B586" s="584" t="s">
        <v>984</v>
      </c>
      <c r="C586" s="565"/>
      <c r="D586" s="566"/>
    </row>
    <row r="587" customFormat="false" ht="15" hidden="false" customHeight="false" outlineLevel="0" collapsed="false">
      <c r="A587" s="562" t="s">
        <v>987</v>
      </c>
      <c r="B587" s="563" t="s">
        <v>988</v>
      </c>
      <c r="C587" s="565"/>
      <c r="D587" s="566"/>
    </row>
    <row r="588" customFormat="false" ht="15" hidden="false" customHeight="false" outlineLevel="0" collapsed="false">
      <c r="A588" s="562" t="s">
        <v>991</v>
      </c>
      <c r="B588" s="563" t="s">
        <v>992</v>
      </c>
      <c r="C588" s="565"/>
      <c r="D588" s="566"/>
    </row>
    <row r="589" customFormat="false" ht="15" hidden="false" customHeight="false" outlineLevel="0" collapsed="false">
      <c r="A589" s="562" t="s">
        <v>996</v>
      </c>
      <c r="B589" s="563" t="s">
        <v>997</v>
      </c>
      <c r="C589" s="565"/>
      <c r="D589" s="566"/>
    </row>
    <row r="590" customFormat="false" ht="15" hidden="false" customHeight="false" outlineLevel="0" collapsed="false">
      <c r="A590" s="562" t="s">
        <v>999</v>
      </c>
      <c r="B590" s="584" t="s">
        <v>1000</v>
      </c>
      <c r="C590" s="565"/>
      <c r="D590" s="566"/>
    </row>
    <row r="591" customFormat="false" ht="15" hidden="false" customHeight="false" outlineLevel="0" collapsed="false">
      <c r="A591" s="562" t="s">
        <v>2536</v>
      </c>
      <c r="B591" s="563" t="s">
        <v>2537</v>
      </c>
      <c r="C591" s="565"/>
      <c r="D591" s="566"/>
    </row>
    <row r="592" customFormat="false" ht="15" hidden="false" customHeight="false" outlineLevel="0" collapsed="false">
      <c r="A592" s="562" t="s">
        <v>2356</v>
      </c>
      <c r="B592" s="563" t="s">
        <v>2357</v>
      </c>
      <c r="C592" s="565"/>
      <c r="D592" s="566"/>
    </row>
    <row r="593" customFormat="false" ht="15" hidden="false" customHeight="false" outlineLevel="0" collapsed="false">
      <c r="A593" s="562" t="s">
        <v>2358</v>
      </c>
      <c r="B593" s="563" t="s">
        <v>2359</v>
      </c>
      <c r="C593" s="565"/>
      <c r="D593" s="566"/>
    </row>
    <row r="594" customFormat="false" ht="15" hidden="false" customHeight="false" outlineLevel="0" collapsed="false">
      <c r="A594" s="562" t="s">
        <v>2360</v>
      </c>
      <c r="B594" s="563" t="s">
        <v>2361</v>
      </c>
      <c r="C594" s="565"/>
      <c r="D594" s="566"/>
    </row>
    <row r="595" customFormat="false" ht="15" hidden="false" customHeight="false" outlineLevel="0" collapsed="false">
      <c r="A595" s="562" t="s">
        <v>2362</v>
      </c>
      <c r="B595" s="563" t="s">
        <v>2363</v>
      </c>
      <c r="C595" s="565"/>
      <c r="D595" s="566"/>
    </row>
    <row r="596" customFormat="false" ht="15" hidden="false" customHeight="false" outlineLevel="0" collapsed="false">
      <c r="A596" s="562" t="s">
        <v>2364</v>
      </c>
      <c r="B596" s="563" t="s">
        <v>2365</v>
      </c>
      <c r="C596" s="565"/>
      <c r="D596" s="566"/>
    </row>
    <row r="597" customFormat="false" ht="15" hidden="false" customHeight="false" outlineLevel="0" collapsed="false">
      <c r="A597" s="562" t="s">
        <v>2381</v>
      </c>
      <c r="B597" s="563" t="s">
        <v>2382</v>
      </c>
      <c r="C597" s="565"/>
      <c r="D597" s="566"/>
    </row>
    <row r="598" customFormat="false" ht="15" hidden="false" customHeight="false" outlineLevel="0" collapsed="false">
      <c r="A598" s="562" t="s">
        <v>2384</v>
      </c>
      <c r="B598" s="563" t="s">
        <v>2385</v>
      </c>
      <c r="C598" s="565"/>
      <c r="D598" s="566"/>
    </row>
    <row r="599" customFormat="false" ht="15" hidden="false" customHeight="false" outlineLevel="0" collapsed="false">
      <c r="A599" s="564" t="s">
        <v>2012</v>
      </c>
      <c r="B599" s="563" t="s">
        <v>2013</v>
      </c>
      <c r="C599" s="565"/>
      <c r="D599" s="566"/>
    </row>
    <row r="600" customFormat="false" ht="15" hidden="false" customHeight="false" outlineLevel="0" collapsed="false">
      <c r="A600" s="562" t="s">
        <v>2015</v>
      </c>
      <c r="B600" s="563" t="s">
        <v>2016</v>
      </c>
      <c r="C600" s="565"/>
      <c r="D600" s="566"/>
    </row>
    <row r="601" customFormat="false" ht="15" hidden="false" customHeight="false" outlineLevel="0" collapsed="false">
      <c r="A601" s="564" t="s">
        <v>2006</v>
      </c>
      <c r="B601" s="563" t="s">
        <v>2007</v>
      </c>
      <c r="C601" s="565"/>
      <c r="D601" s="566"/>
    </row>
    <row r="602" customFormat="false" ht="15" hidden="false" customHeight="false" outlineLevel="0" collapsed="false">
      <c r="A602" s="562" t="s">
        <v>2366</v>
      </c>
      <c r="B602" s="563" t="s">
        <v>2367</v>
      </c>
      <c r="C602" s="565"/>
      <c r="D602" s="566"/>
    </row>
    <row r="603" customFormat="false" ht="15" hidden="false" customHeight="false" outlineLevel="0" collapsed="false">
      <c r="A603" s="564" t="s">
        <v>2009</v>
      </c>
      <c r="B603" s="563" t="s">
        <v>2010</v>
      </c>
      <c r="C603" s="565"/>
      <c r="D603" s="566"/>
    </row>
    <row r="604" customFormat="false" ht="15" hidden="false" customHeight="false" outlineLevel="0" collapsed="false">
      <c r="A604" s="562" t="s">
        <v>2369</v>
      </c>
      <c r="B604" s="563" t="s">
        <v>2370</v>
      </c>
      <c r="C604" s="565"/>
      <c r="D604" s="566"/>
    </row>
    <row r="605" customFormat="false" ht="15" hidden="false" customHeight="false" outlineLevel="0" collapsed="false">
      <c r="A605" s="562" t="s">
        <v>2372</v>
      </c>
      <c r="B605" s="563" t="s">
        <v>2373</v>
      </c>
      <c r="C605" s="565"/>
      <c r="D605" s="566"/>
    </row>
    <row r="606" customFormat="false" ht="15" hidden="false" customHeight="false" outlineLevel="0" collapsed="false">
      <c r="A606" s="562" t="s">
        <v>2375</v>
      </c>
      <c r="B606" s="563" t="s">
        <v>2376</v>
      </c>
      <c r="C606" s="565"/>
      <c r="D606" s="566"/>
    </row>
    <row r="607" customFormat="false" ht="15" hidden="false" customHeight="false" outlineLevel="0" collapsed="false">
      <c r="A607" s="562" t="s">
        <v>2378</v>
      </c>
      <c r="B607" s="563" t="s">
        <v>2379</v>
      </c>
      <c r="C607" s="565"/>
      <c r="D607" s="566"/>
    </row>
    <row r="608" customFormat="false" ht="15" hidden="false" customHeight="false" outlineLevel="0" collapsed="false">
      <c r="A608" s="562" t="s">
        <v>1439</v>
      </c>
      <c r="B608" s="563" t="s">
        <v>1440</v>
      </c>
      <c r="C608" s="565"/>
      <c r="D608" s="566"/>
    </row>
    <row r="609" customFormat="false" ht="15" hidden="false" customHeight="false" outlineLevel="0" collapsed="false">
      <c r="A609" s="562" t="s">
        <v>537</v>
      </c>
      <c r="B609" s="563" t="s">
        <v>538</v>
      </c>
      <c r="C609" s="565"/>
      <c r="D609" s="566"/>
    </row>
    <row r="610" customFormat="false" ht="15" hidden="false" customHeight="false" outlineLevel="0" collapsed="false">
      <c r="A610" s="564" t="s">
        <v>546</v>
      </c>
      <c r="B610" s="563" t="s">
        <v>547</v>
      </c>
      <c r="C610" s="565"/>
      <c r="D610" s="566"/>
    </row>
    <row r="611" customFormat="false" ht="15" hidden="false" customHeight="false" outlineLevel="0" collapsed="false">
      <c r="A611" s="562" t="s">
        <v>551</v>
      </c>
      <c r="B611" s="563" t="s">
        <v>552</v>
      </c>
      <c r="C611" s="565"/>
      <c r="D611" s="566"/>
    </row>
    <row r="612" customFormat="false" ht="15" hidden="false" customHeight="false" outlineLevel="0" collapsed="false">
      <c r="A612" s="564" t="s">
        <v>1441</v>
      </c>
      <c r="B612" s="563" t="s">
        <v>1442</v>
      </c>
      <c r="C612" s="565"/>
      <c r="D612" s="566"/>
    </row>
    <row r="613" customFormat="false" ht="15" hidden="false" customHeight="false" outlineLevel="0" collapsed="false">
      <c r="A613" s="564" t="s">
        <v>1443</v>
      </c>
      <c r="B613" s="563" t="s">
        <v>1444</v>
      </c>
      <c r="C613" s="565"/>
      <c r="D613" s="566"/>
    </row>
    <row r="614" customFormat="false" ht="15" hidden="false" customHeight="false" outlineLevel="0" collapsed="false">
      <c r="A614" s="564" t="s">
        <v>1446</v>
      </c>
      <c r="B614" s="563" t="s">
        <v>1447</v>
      </c>
      <c r="C614" s="565"/>
      <c r="D614" s="566"/>
    </row>
    <row r="615" customFormat="false" ht="15" hidden="false" customHeight="false" outlineLevel="0" collapsed="false">
      <c r="A615" s="564" t="s">
        <v>1449</v>
      </c>
      <c r="B615" s="563" t="s">
        <v>1450</v>
      </c>
      <c r="C615" s="565"/>
      <c r="D615" s="566"/>
    </row>
    <row r="616" customFormat="false" ht="15" hidden="false" customHeight="false" outlineLevel="0" collapsed="false">
      <c r="A616" s="564" t="s">
        <v>1452</v>
      </c>
      <c r="B616" s="563" t="s">
        <v>1453</v>
      </c>
      <c r="C616" s="565"/>
      <c r="D616" s="566"/>
    </row>
    <row r="617" customFormat="false" ht="15" hidden="false" customHeight="false" outlineLevel="0" collapsed="false">
      <c r="A617" s="564" t="s">
        <v>1454</v>
      </c>
      <c r="B617" s="563" t="s">
        <v>1455</v>
      </c>
      <c r="C617" s="565"/>
      <c r="D617" s="566"/>
    </row>
    <row r="618" customFormat="false" ht="15" hidden="false" customHeight="false" outlineLevel="0" collapsed="false">
      <c r="A618" s="562" t="s">
        <v>1456</v>
      </c>
      <c r="B618" s="563" t="s">
        <v>1457</v>
      </c>
      <c r="C618" s="565"/>
      <c r="D618" s="566"/>
    </row>
    <row r="619" customFormat="false" ht="15" hidden="false" customHeight="false" outlineLevel="0" collapsed="false">
      <c r="A619" s="562" t="s">
        <v>1458</v>
      </c>
      <c r="B619" s="563" t="s">
        <v>1459</v>
      </c>
      <c r="C619" s="565"/>
      <c r="D619" s="566"/>
    </row>
    <row r="620" customFormat="false" ht="15" hidden="false" customHeight="false" outlineLevel="0" collapsed="false">
      <c r="A620" s="562" t="s">
        <v>2722</v>
      </c>
      <c r="B620" s="563" t="s">
        <v>1525</v>
      </c>
      <c r="C620" s="565"/>
      <c r="D620" s="566"/>
    </row>
    <row r="621" customFormat="false" ht="15" hidden="false" customHeight="false" outlineLevel="0" collapsed="false">
      <c r="A621" s="564" t="s">
        <v>1461</v>
      </c>
      <c r="B621" s="563" t="s">
        <v>1462</v>
      </c>
      <c r="C621" s="565"/>
      <c r="D621" s="566"/>
    </row>
    <row r="622" customFormat="false" ht="15" hidden="false" customHeight="false" outlineLevel="0" collapsed="false">
      <c r="A622" s="564" t="s">
        <v>1465</v>
      </c>
      <c r="B622" s="563" t="s">
        <v>1466</v>
      </c>
      <c r="C622" s="565"/>
      <c r="D622" s="566"/>
    </row>
    <row r="623" customFormat="false" ht="15" hidden="false" customHeight="false" outlineLevel="0" collapsed="false">
      <c r="A623" s="562" t="s">
        <v>1467</v>
      </c>
      <c r="B623" s="563" t="s">
        <v>1468</v>
      </c>
      <c r="C623" s="565"/>
      <c r="D623" s="566"/>
    </row>
    <row r="624" customFormat="false" ht="15" hidden="false" customHeight="false" outlineLevel="0" collapsed="false">
      <c r="A624" s="564" t="s">
        <v>1470</v>
      </c>
      <c r="B624" s="563" t="s">
        <v>1471</v>
      </c>
      <c r="C624" s="565"/>
      <c r="D624" s="566"/>
    </row>
    <row r="625" customFormat="false" ht="15" hidden="false" customHeight="false" outlineLevel="0" collapsed="false">
      <c r="A625" s="562" t="s">
        <v>1474</v>
      </c>
      <c r="B625" s="563" t="s">
        <v>1475</v>
      </c>
      <c r="C625" s="565"/>
      <c r="D625" s="566"/>
    </row>
    <row r="626" customFormat="false" ht="15" hidden="false" customHeight="false" outlineLevel="0" collapsed="false">
      <c r="A626" s="564" t="s">
        <v>1472</v>
      </c>
      <c r="B626" s="563" t="s">
        <v>1473</v>
      </c>
      <c r="C626" s="565"/>
      <c r="D626" s="566"/>
    </row>
    <row r="627" customFormat="false" ht="15" hidden="false" customHeight="false" outlineLevel="0" collapsed="false">
      <c r="A627" s="564" t="s">
        <v>1477</v>
      </c>
      <c r="B627" s="563" t="s">
        <v>1478</v>
      </c>
      <c r="C627" s="565"/>
      <c r="D627" s="566"/>
    </row>
    <row r="628" customFormat="false" ht="15" hidden="false" customHeight="false" outlineLevel="0" collapsed="false">
      <c r="A628" s="564" t="s">
        <v>1481</v>
      </c>
      <c r="B628" s="563" t="s">
        <v>1482</v>
      </c>
      <c r="C628" s="565"/>
      <c r="D628" s="566"/>
    </row>
    <row r="629" customFormat="false" ht="15" hidden="false" customHeight="false" outlineLevel="0" collapsed="false">
      <c r="A629" s="564" t="s">
        <v>1484</v>
      </c>
      <c r="B629" s="563" t="s">
        <v>1485</v>
      </c>
      <c r="C629" s="565"/>
      <c r="D629" s="566"/>
    </row>
    <row r="630" customFormat="false" ht="15" hidden="false" customHeight="false" outlineLevel="0" collapsed="false">
      <c r="A630" s="564" t="s">
        <v>1487</v>
      </c>
      <c r="B630" s="563" t="s">
        <v>1488</v>
      </c>
      <c r="C630" s="565"/>
      <c r="D630" s="566"/>
    </row>
    <row r="631" customFormat="false" ht="15" hidden="false" customHeight="false" outlineLevel="0" collapsed="false">
      <c r="A631" s="564" t="s">
        <v>1489</v>
      </c>
      <c r="B631" s="563" t="s">
        <v>1490</v>
      </c>
      <c r="C631" s="565"/>
      <c r="D631" s="566"/>
    </row>
    <row r="632" customFormat="false" ht="15" hidden="false" customHeight="false" outlineLevel="0" collapsed="false">
      <c r="A632" s="564" t="s">
        <v>1491</v>
      </c>
      <c r="B632" s="563" t="s">
        <v>1492</v>
      </c>
      <c r="C632" s="565"/>
      <c r="D632" s="566"/>
    </row>
    <row r="633" customFormat="false" ht="15" hidden="false" customHeight="false" outlineLevel="0" collapsed="false">
      <c r="A633" s="564" t="s">
        <v>1494</v>
      </c>
      <c r="B633" s="563" t="s">
        <v>1495</v>
      </c>
      <c r="C633" s="565"/>
      <c r="D633" s="566"/>
    </row>
    <row r="634" customFormat="false" ht="15" hidden="false" customHeight="false" outlineLevel="0" collapsed="false">
      <c r="A634" s="562" t="s">
        <v>1497</v>
      </c>
      <c r="B634" s="563" t="s">
        <v>1498</v>
      </c>
      <c r="C634" s="565"/>
      <c r="D634" s="566"/>
    </row>
    <row r="635" customFormat="false" ht="15" hidden="false" customHeight="false" outlineLevel="0" collapsed="false">
      <c r="A635" s="562" t="s">
        <v>1500</v>
      </c>
      <c r="B635" s="563" t="s">
        <v>1501</v>
      </c>
      <c r="C635" s="565"/>
      <c r="D635" s="566"/>
    </row>
    <row r="636" customFormat="false" ht="15" hidden="false" customHeight="false" outlineLevel="0" collapsed="false">
      <c r="A636" s="562" t="s">
        <v>1500</v>
      </c>
      <c r="B636" s="563" t="s">
        <v>1543</v>
      </c>
      <c r="C636" s="565"/>
      <c r="D636" s="566"/>
    </row>
    <row r="637" customFormat="false" ht="15" hidden="false" customHeight="false" outlineLevel="0" collapsed="false">
      <c r="A637" s="562" t="s">
        <v>1502</v>
      </c>
      <c r="B637" s="563" t="s">
        <v>1503</v>
      </c>
      <c r="C637" s="565"/>
      <c r="D637" s="566"/>
    </row>
    <row r="638" customFormat="false" ht="15" hidden="false" customHeight="false" outlineLevel="0" collapsed="false">
      <c r="A638" s="562" t="s">
        <v>1504</v>
      </c>
      <c r="B638" s="563" t="s">
        <v>1505</v>
      </c>
      <c r="C638" s="565"/>
      <c r="D638" s="566"/>
    </row>
    <row r="639" customFormat="false" ht="15" hidden="false" customHeight="false" outlineLevel="0" collapsed="false">
      <c r="A639" s="564" t="s">
        <v>1506</v>
      </c>
      <c r="B639" s="563" t="s">
        <v>1507</v>
      </c>
      <c r="C639" s="565"/>
      <c r="D639" s="566"/>
    </row>
    <row r="640" customFormat="false" ht="15" hidden="false" customHeight="false" outlineLevel="0" collapsed="false">
      <c r="A640" s="562" t="s">
        <v>1509</v>
      </c>
      <c r="B640" s="563" t="s">
        <v>1510</v>
      </c>
      <c r="C640" s="565"/>
      <c r="D640" s="566"/>
    </row>
    <row r="641" customFormat="false" ht="15" hidden="false" customHeight="false" outlineLevel="0" collapsed="false">
      <c r="A641" s="562" t="s">
        <v>1511</v>
      </c>
      <c r="B641" s="563" t="s">
        <v>1512</v>
      </c>
      <c r="C641" s="565"/>
      <c r="D641" s="566"/>
    </row>
    <row r="642" customFormat="false" ht="15" hidden="false" customHeight="false" outlineLevel="0" collapsed="false">
      <c r="A642" s="562" t="s">
        <v>1514</v>
      </c>
      <c r="B642" s="563" t="s">
        <v>1515</v>
      </c>
      <c r="C642" s="565"/>
      <c r="D642" s="566"/>
    </row>
    <row r="643" customFormat="false" ht="15" hidden="false" customHeight="false" outlineLevel="0" collapsed="false">
      <c r="A643" s="562" t="s">
        <v>1516</v>
      </c>
      <c r="B643" s="563" t="s">
        <v>1517</v>
      </c>
      <c r="C643" s="565"/>
      <c r="D643" s="566"/>
    </row>
    <row r="644" customFormat="false" ht="15" hidden="false" customHeight="false" outlineLevel="0" collapsed="false">
      <c r="A644" s="562" t="s">
        <v>1518</v>
      </c>
      <c r="B644" s="563" t="s">
        <v>1519</v>
      </c>
      <c r="C644" s="565"/>
      <c r="D644" s="566"/>
    </row>
    <row r="645" customFormat="false" ht="15" hidden="false" customHeight="false" outlineLevel="0" collapsed="false">
      <c r="A645" s="562" t="s">
        <v>1520</v>
      </c>
      <c r="B645" s="563" t="s">
        <v>1521</v>
      </c>
      <c r="C645" s="565"/>
      <c r="D645" s="566"/>
    </row>
    <row r="646" customFormat="false" ht="15" hidden="false" customHeight="false" outlineLevel="0" collapsed="false">
      <c r="A646" s="562" t="s">
        <v>1522</v>
      </c>
      <c r="B646" s="563" t="s">
        <v>1523</v>
      </c>
      <c r="C646" s="565"/>
      <c r="D646" s="566"/>
    </row>
    <row r="647" customFormat="false" ht="15" hidden="false" customHeight="false" outlineLevel="0" collapsed="false">
      <c r="A647" s="562" t="s">
        <v>1526</v>
      </c>
      <c r="B647" s="563" t="s">
        <v>1527</v>
      </c>
      <c r="C647" s="565"/>
      <c r="D647" s="566"/>
    </row>
    <row r="648" customFormat="false" ht="15" hidden="false" customHeight="false" outlineLevel="0" collapsed="false">
      <c r="A648" s="562" t="s">
        <v>1528</v>
      </c>
      <c r="B648" s="563" t="s">
        <v>1529</v>
      </c>
      <c r="C648" s="565"/>
      <c r="D648" s="566"/>
    </row>
    <row r="649" customFormat="false" ht="15" hidden="false" customHeight="false" outlineLevel="0" collapsed="false">
      <c r="A649" s="562" t="s">
        <v>1530</v>
      </c>
      <c r="B649" s="563" t="s">
        <v>1531</v>
      </c>
      <c r="C649" s="565"/>
      <c r="D649" s="566"/>
    </row>
    <row r="650" customFormat="false" ht="15" hidden="false" customHeight="false" outlineLevel="0" collapsed="false">
      <c r="A650" s="562" t="s">
        <v>1532</v>
      </c>
      <c r="B650" s="563" t="s">
        <v>1533</v>
      </c>
      <c r="C650" s="565"/>
      <c r="D650" s="566"/>
    </row>
    <row r="651" customFormat="false" ht="15" hidden="false" customHeight="false" outlineLevel="0" collapsed="false">
      <c r="A651" s="562" t="s">
        <v>1532</v>
      </c>
      <c r="B651" s="563" t="s">
        <v>1535</v>
      </c>
      <c r="C651" s="565"/>
      <c r="D651" s="566"/>
    </row>
    <row r="652" customFormat="false" ht="15" hidden="false" customHeight="false" outlineLevel="0" collapsed="false">
      <c r="A652" s="562" t="s">
        <v>1537</v>
      </c>
      <c r="B652" s="563" t="s">
        <v>1538</v>
      </c>
      <c r="C652" s="565"/>
      <c r="D652" s="566"/>
    </row>
    <row r="653" customFormat="false" ht="15" hidden="false" customHeight="false" outlineLevel="0" collapsed="false">
      <c r="A653" s="562" t="s">
        <v>1539</v>
      </c>
      <c r="B653" s="563" t="s">
        <v>1540</v>
      </c>
      <c r="C653" s="565"/>
      <c r="D653" s="566"/>
    </row>
    <row r="654" customFormat="false" ht="15" hidden="false" customHeight="false" outlineLevel="0" collapsed="false">
      <c r="A654" s="562" t="s">
        <v>1549</v>
      </c>
      <c r="B654" s="563" t="s">
        <v>1550</v>
      </c>
      <c r="C654" s="565"/>
      <c r="D654" s="566"/>
    </row>
    <row r="655" customFormat="false" ht="15" hidden="false" customHeight="false" outlineLevel="0" collapsed="false">
      <c r="A655" s="562" t="s">
        <v>1544</v>
      </c>
      <c r="B655" s="563" t="s">
        <v>1545</v>
      </c>
      <c r="C655" s="565"/>
      <c r="D655" s="566"/>
    </row>
    <row r="656" customFormat="false" ht="15" hidden="false" customHeight="false" outlineLevel="0" collapsed="false">
      <c r="A656" s="562" t="s">
        <v>1547</v>
      </c>
      <c r="B656" s="563" t="s">
        <v>1548</v>
      </c>
      <c r="C656" s="565"/>
      <c r="D656" s="566"/>
    </row>
    <row r="657" customFormat="false" ht="15" hidden="false" customHeight="false" outlineLevel="0" collapsed="false">
      <c r="A657" s="562" t="s">
        <v>1551</v>
      </c>
      <c r="B657" s="563" t="s">
        <v>1552</v>
      </c>
      <c r="C657" s="565"/>
      <c r="D657" s="566"/>
    </row>
    <row r="658" customFormat="false" ht="15" hidden="false" customHeight="false" outlineLevel="0" collapsed="false">
      <c r="A658" s="562" t="s">
        <v>1553</v>
      </c>
      <c r="B658" s="563" t="s">
        <v>1554</v>
      </c>
      <c r="C658" s="565"/>
      <c r="D658" s="566"/>
    </row>
    <row r="659" customFormat="false" ht="15" hidden="false" customHeight="false" outlineLevel="0" collapsed="false">
      <c r="A659" s="562" t="s">
        <v>553</v>
      </c>
      <c r="B659" s="563" t="s">
        <v>554</v>
      </c>
      <c r="C659" s="565"/>
      <c r="D659" s="566"/>
    </row>
    <row r="660" customFormat="false" ht="15" hidden="false" customHeight="false" outlineLevel="0" collapsed="false">
      <c r="A660" s="562" t="s">
        <v>232</v>
      </c>
      <c r="B660" s="563" t="s">
        <v>233</v>
      </c>
      <c r="C660" s="565"/>
      <c r="D660" s="566"/>
    </row>
    <row r="661" customFormat="false" ht="15" hidden="false" customHeight="false" outlineLevel="0" collapsed="false">
      <c r="A661" s="562" t="s">
        <v>235</v>
      </c>
      <c r="B661" s="563" t="s">
        <v>236</v>
      </c>
      <c r="C661" s="565"/>
      <c r="D661" s="566"/>
    </row>
    <row r="662" customFormat="false" ht="15" hidden="false" customHeight="false" outlineLevel="0" collapsed="false">
      <c r="A662" s="562" t="s">
        <v>2387</v>
      </c>
      <c r="B662" s="563" t="s">
        <v>2388</v>
      </c>
      <c r="C662" s="565"/>
      <c r="D662" s="566"/>
    </row>
    <row r="663" customFormat="false" ht="15" hidden="false" customHeight="false" outlineLevel="0" collapsed="false">
      <c r="A663" s="562" t="s">
        <v>1019</v>
      </c>
      <c r="B663" s="563" t="s">
        <v>1020</v>
      </c>
      <c r="C663" s="565"/>
      <c r="D663" s="566"/>
    </row>
    <row r="664" customFormat="false" ht="15" hidden="false" customHeight="false" outlineLevel="0" collapsed="false">
      <c r="A664" s="562" t="s">
        <v>1023</v>
      </c>
      <c r="B664" s="563" t="s">
        <v>1024</v>
      </c>
      <c r="C664" s="565"/>
      <c r="D664" s="566"/>
    </row>
    <row r="665" customFormat="false" ht="15" hidden="false" customHeight="false" outlineLevel="0" collapsed="false">
      <c r="A665" s="562" t="s">
        <v>1028</v>
      </c>
      <c r="B665" s="563" t="s">
        <v>1029</v>
      </c>
      <c r="C665" s="565"/>
      <c r="D665" s="566"/>
    </row>
    <row r="666" customFormat="false" ht="15" hidden="false" customHeight="false" outlineLevel="0" collapsed="false">
      <c r="A666" s="562" t="s">
        <v>238</v>
      </c>
      <c r="B666" s="563" t="s">
        <v>239</v>
      </c>
      <c r="C666" s="565"/>
      <c r="D666" s="566"/>
    </row>
    <row r="667" customFormat="false" ht="15" hidden="false" customHeight="false" outlineLevel="0" collapsed="false">
      <c r="A667" s="564" t="s">
        <v>1556</v>
      </c>
      <c r="B667" s="563" t="s">
        <v>1557</v>
      </c>
      <c r="C667" s="565"/>
      <c r="D667" s="566"/>
    </row>
    <row r="668" customFormat="false" ht="15" hidden="false" customHeight="false" outlineLevel="0" collapsed="false">
      <c r="A668" s="562" t="s">
        <v>1558</v>
      </c>
      <c r="B668" s="563" t="s">
        <v>1559</v>
      </c>
      <c r="C668" s="565"/>
      <c r="D668" s="566"/>
    </row>
    <row r="669" customFormat="false" ht="15" hidden="false" customHeight="false" outlineLevel="0" collapsed="false">
      <c r="A669" s="562" t="s">
        <v>1560</v>
      </c>
      <c r="B669" s="563" t="s">
        <v>1561</v>
      </c>
      <c r="C669" s="565"/>
      <c r="D669" s="566"/>
    </row>
    <row r="670" customFormat="false" ht="15" hidden="false" customHeight="false" outlineLevel="0" collapsed="false">
      <c r="A670" s="564" t="s">
        <v>1563</v>
      </c>
      <c r="B670" s="563" t="s">
        <v>1564</v>
      </c>
      <c r="C670" s="565"/>
      <c r="D670" s="566"/>
    </row>
    <row r="671" customFormat="false" ht="15" hidden="false" customHeight="false" outlineLevel="0" collapsed="false">
      <c r="A671" s="564" t="s">
        <v>1567</v>
      </c>
      <c r="B671" s="563" t="s">
        <v>1568</v>
      </c>
      <c r="C671" s="565"/>
      <c r="D671" s="566"/>
    </row>
    <row r="672" customFormat="false" ht="15" hidden="false" customHeight="false" outlineLevel="0" collapsed="false">
      <c r="A672" s="562" t="s">
        <v>2017</v>
      </c>
      <c r="B672" s="563" t="s">
        <v>2018</v>
      </c>
      <c r="C672" s="565"/>
      <c r="D672" s="566"/>
    </row>
    <row r="673" customFormat="false" ht="15" hidden="false" customHeight="false" outlineLevel="0" collapsed="false">
      <c r="A673" s="562" t="s">
        <v>2019</v>
      </c>
      <c r="B673" s="563" t="s">
        <v>2020</v>
      </c>
      <c r="C673" s="565"/>
      <c r="D673" s="566"/>
    </row>
    <row r="674" customFormat="false" ht="15" hidden="false" customHeight="false" outlineLevel="0" collapsed="false">
      <c r="A674" s="562" t="s">
        <v>2021</v>
      </c>
      <c r="B674" s="563" t="s">
        <v>2022</v>
      </c>
      <c r="C674" s="565"/>
      <c r="D674" s="566"/>
    </row>
    <row r="675" customFormat="false" ht="15" hidden="false" customHeight="false" outlineLevel="0" collapsed="false">
      <c r="A675" s="564" t="s">
        <v>1569</v>
      </c>
      <c r="B675" s="563" t="s">
        <v>1570</v>
      </c>
      <c r="C675" s="565"/>
      <c r="D675" s="566"/>
    </row>
    <row r="676" customFormat="false" ht="15" hidden="false" customHeight="false" outlineLevel="0" collapsed="false">
      <c r="A676" s="564" t="s">
        <v>1571</v>
      </c>
      <c r="B676" s="563" t="s">
        <v>1572</v>
      </c>
      <c r="C676" s="565"/>
      <c r="D676" s="566"/>
    </row>
    <row r="677" customFormat="false" ht="15" hidden="false" customHeight="false" outlineLevel="0" collapsed="false">
      <c r="A677" s="562" t="s">
        <v>2538</v>
      </c>
      <c r="B677" s="563" t="s">
        <v>2539</v>
      </c>
      <c r="C677" s="565"/>
      <c r="D677" s="566"/>
    </row>
    <row r="678" customFormat="false" ht="15" hidden="false" customHeight="false" outlineLevel="0" collapsed="false">
      <c r="A678" s="562" t="s">
        <v>2023</v>
      </c>
      <c r="B678" s="563" t="s">
        <v>2024</v>
      </c>
      <c r="C678" s="565"/>
      <c r="D678" s="566"/>
    </row>
    <row r="679" customFormat="false" ht="15" hidden="false" customHeight="false" outlineLevel="0" collapsed="false">
      <c r="A679" s="564" t="s">
        <v>1573</v>
      </c>
      <c r="B679" s="563" t="s">
        <v>1574</v>
      </c>
      <c r="C679" s="565"/>
      <c r="D679" s="566"/>
    </row>
    <row r="680" customFormat="false" ht="15" hidden="false" customHeight="false" outlineLevel="0" collapsed="false">
      <c r="A680" s="564" t="s">
        <v>1576</v>
      </c>
      <c r="B680" s="563" t="s">
        <v>1577</v>
      </c>
      <c r="C680" s="565"/>
      <c r="D680" s="566"/>
    </row>
    <row r="681" customFormat="false" ht="15" hidden="false" customHeight="false" outlineLevel="0" collapsed="false">
      <c r="A681" s="564" t="s">
        <v>2723</v>
      </c>
      <c r="B681" s="563" t="s">
        <v>1594</v>
      </c>
      <c r="C681" s="565"/>
      <c r="D681" s="566"/>
    </row>
    <row r="682" customFormat="false" ht="15" hidden="false" customHeight="false" outlineLevel="0" collapsed="false">
      <c r="A682" s="562" t="s">
        <v>1582</v>
      </c>
      <c r="B682" s="563" t="s">
        <v>1583</v>
      </c>
      <c r="C682" s="565"/>
      <c r="D682" s="566"/>
    </row>
    <row r="683" customFormat="false" ht="15" hidden="false" customHeight="false" outlineLevel="0" collapsed="false">
      <c r="A683" s="564" t="s">
        <v>1579</v>
      </c>
      <c r="B683" s="563" t="s">
        <v>1580</v>
      </c>
      <c r="C683" s="565"/>
      <c r="D683" s="566"/>
    </row>
    <row r="684" customFormat="false" ht="15" hidden="false" customHeight="false" outlineLevel="0" collapsed="false">
      <c r="A684" s="564" t="s">
        <v>1586</v>
      </c>
      <c r="B684" s="563" t="s">
        <v>1587</v>
      </c>
      <c r="C684" s="565"/>
      <c r="D684" s="566"/>
    </row>
    <row r="685" customFormat="false" ht="15" hidden="false" customHeight="false" outlineLevel="0" collapsed="false">
      <c r="A685" s="562" t="s">
        <v>1584</v>
      </c>
      <c r="B685" s="563" t="s">
        <v>1585</v>
      </c>
      <c r="C685" s="565"/>
      <c r="D685" s="566"/>
    </row>
    <row r="686" customFormat="false" ht="15" hidden="false" customHeight="false" outlineLevel="0" collapsed="false">
      <c r="A686" s="562" t="s">
        <v>1590</v>
      </c>
      <c r="B686" s="563" t="s">
        <v>1591</v>
      </c>
      <c r="C686" s="565"/>
      <c r="D686" s="566"/>
    </row>
    <row r="687" customFormat="false" ht="15" hidden="false" customHeight="false" outlineLevel="0" collapsed="false">
      <c r="A687" s="562" t="s">
        <v>2540</v>
      </c>
      <c r="B687" s="563" t="s">
        <v>2541</v>
      </c>
      <c r="C687" s="565"/>
      <c r="D687" s="566"/>
    </row>
    <row r="688" customFormat="false" ht="15" hidden="false" customHeight="false" outlineLevel="0" collapsed="false">
      <c r="A688" s="562" t="s">
        <v>2390</v>
      </c>
      <c r="B688" s="563" t="s">
        <v>2391</v>
      </c>
      <c r="C688" s="565"/>
      <c r="D688" s="566"/>
    </row>
    <row r="689" customFormat="false" ht="15" hidden="false" customHeight="false" outlineLevel="0" collapsed="false">
      <c r="A689" s="562" t="s">
        <v>2392</v>
      </c>
      <c r="B689" s="563" t="s">
        <v>2393</v>
      </c>
      <c r="C689" s="565"/>
      <c r="D689" s="566"/>
    </row>
    <row r="690" customFormat="false" ht="15" hidden="false" customHeight="false" outlineLevel="0" collapsed="false">
      <c r="A690" s="562" t="s">
        <v>1596</v>
      </c>
      <c r="B690" s="563" t="s">
        <v>1597</v>
      </c>
      <c r="C690" s="565"/>
      <c r="D690" s="566"/>
    </row>
    <row r="691" customFormat="false" ht="15" hidden="false" customHeight="false" outlineLevel="0" collapsed="false">
      <c r="A691" s="562" t="s">
        <v>2394</v>
      </c>
      <c r="B691" s="563" t="s">
        <v>2395</v>
      </c>
      <c r="C691" s="565"/>
      <c r="D691" s="566"/>
    </row>
    <row r="692" customFormat="false" ht="15" hidden="false" customHeight="false" outlineLevel="0" collapsed="false">
      <c r="A692" s="562" t="s">
        <v>2397</v>
      </c>
      <c r="B692" s="563" t="s">
        <v>2398</v>
      </c>
      <c r="C692" s="565"/>
      <c r="D692" s="566"/>
    </row>
    <row r="693" customFormat="false" ht="15" hidden="false" customHeight="false" outlineLevel="0" collapsed="false">
      <c r="A693" s="562" t="s">
        <v>2542</v>
      </c>
      <c r="B693" s="563" t="s">
        <v>2543</v>
      </c>
      <c r="C693" s="565"/>
      <c r="D693" s="566"/>
    </row>
    <row r="694" customFormat="false" ht="15" hidden="false" customHeight="false" outlineLevel="0" collapsed="false">
      <c r="A694" s="562" t="s">
        <v>1598</v>
      </c>
      <c r="B694" s="563" t="s">
        <v>1599</v>
      </c>
      <c r="C694" s="565"/>
      <c r="D694" s="566"/>
    </row>
    <row r="695" customFormat="false" ht="15" hidden="false" customHeight="false" outlineLevel="0" collapsed="false">
      <c r="A695" s="562" t="s">
        <v>1603</v>
      </c>
      <c r="B695" s="563" t="s">
        <v>1604</v>
      </c>
      <c r="C695" s="565"/>
      <c r="D695" s="566"/>
    </row>
    <row r="696" customFormat="false" ht="15" hidden="false" customHeight="false" outlineLevel="0" collapsed="false">
      <c r="A696" s="564" t="s">
        <v>1600</v>
      </c>
      <c r="B696" s="563" t="s">
        <v>1601</v>
      </c>
      <c r="C696" s="565"/>
      <c r="D696" s="566"/>
    </row>
    <row r="697" customFormat="false" ht="15" hidden="false" customHeight="false" outlineLevel="0" collapsed="false">
      <c r="A697" s="562" t="s">
        <v>1605</v>
      </c>
      <c r="B697" s="563" t="s">
        <v>1606</v>
      </c>
      <c r="C697" s="565"/>
      <c r="D697" s="566"/>
    </row>
    <row r="698" customFormat="false" ht="15" hidden="false" customHeight="false" outlineLevel="0" collapsed="false">
      <c r="A698" s="585" t="s">
        <v>1609</v>
      </c>
      <c r="B698" s="586" t="s">
        <v>1610</v>
      </c>
      <c r="C698" s="565"/>
      <c r="D698" s="566"/>
    </row>
    <row r="699" customFormat="false" ht="15" hidden="false" customHeight="false" outlineLevel="0" collapsed="false">
      <c r="A699" s="587" t="s">
        <v>1607</v>
      </c>
      <c r="B699" s="588" t="s">
        <v>1608</v>
      </c>
      <c r="C699" s="565"/>
      <c r="D699" s="566"/>
    </row>
    <row r="700" customFormat="false" ht="15" hidden="false" customHeight="false" outlineLevel="0" collapsed="false">
      <c r="A700" s="589" t="s">
        <v>1612</v>
      </c>
      <c r="B700" s="590" t="s">
        <v>1613</v>
      </c>
      <c r="C700" s="565"/>
      <c r="D700" s="566"/>
    </row>
    <row r="701" customFormat="false" ht="15" hidden="false" customHeight="false" outlineLevel="0" collapsed="false">
      <c r="A701" s="562" t="s">
        <v>1614</v>
      </c>
      <c r="B701" s="563" t="s">
        <v>1615</v>
      </c>
      <c r="C701" s="565"/>
      <c r="D701" s="566"/>
    </row>
    <row r="702" customFormat="false" ht="15" hidden="false" customHeight="false" outlineLevel="0" collapsed="false">
      <c r="A702" s="562" t="s">
        <v>1616</v>
      </c>
      <c r="B702" s="563" t="s">
        <v>1617</v>
      </c>
      <c r="C702" s="565"/>
      <c r="D702" s="566"/>
    </row>
    <row r="703" customFormat="false" ht="15" hidden="false" customHeight="false" outlineLevel="0" collapsed="false">
      <c r="A703" s="562" t="s">
        <v>2025</v>
      </c>
      <c r="B703" s="563" t="s">
        <v>2026</v>
      </c>
      <c r="C703" s="565"/>
      <c r="D703" s="566"/>
    </row>
    <row r="704" customFormat="false" ht="15" hidden="false" customHeight="false" outlineLevel="0" collapsed="false">
      <c r="A704" s="564" t="s">
        <v>241</v>
      </c>
      <c r="B704" s="563" t="s">
        <v>242</v>
      </c>
      <c r="C704" s="565"/>
      <c r="D704" s="566"/>
    </row>
    <row r="705" customFormat="false" ht="15" hidden="false" customHeight="false" outlineLevel="0" collapsed="false">
      <c r="A705" s="562" t="s">
        <v>2399</v>
      </c>
      <c r="B705" s="563" t="s">
        <v>2400</v>
      </c>
      <c r="C705" s="565"/>
      <c r="D705" s="566"/>
    </row>
    <row r="706" customFormat="false" ht="15" hidden="false" customHeight="false" outlineLevel="0" collapsed="false">
      <c r="A706" s="562" t="s">
        <v>1048</v>
      </c>
      <c r="B706" s="563" t="s">
        <v>1049</v>
      </c>
      <c r="C706" s="565"/>
      <c r="D706" s="566"/>
    </row>
    <row r="707" customFormat="false" ht="15" hidden="false" customHeight="false" outlineLevel="0" collapsed="false">
      <c r="A707" s="591" t="s">
        <v>1054</v>
      </c>
      <c r="B707" s="563" t="s">
        <v>1055</v>
      </c>
      <c r="C707" s="565"/>
      <c r="D707" s="566"/>
    </row>
    <row r="708" customFormat="false" ht="15" hidden="false" customHeight="false" outlineLevel="0" collapsed="false">
      <c r="A708" s="591" t="s">
        <v>1061</v>
      </c>
      <c r="B708" s="563" t="s">
        <v>1062</v>
      </c>
      <c r="C708" s="565"/>
      <c r="D708" s="566"/>
    </row>
    <row r="709" customFormat="false" ht="15" hidden="false" customHeight="false" outlineLevel="0" collapsed="false">
      <c r="A709" s="591" t="s">
        <v>1032</v>
      </c>
      <c r="B709" s="563" t="s">
        <v>1033</v>
      </c>
      <c r="C709" s="565"/>
      <c r="D709" s="566"/>
    </row>
    <row r="710" customFormat="false" ht="15" hidden="false" customHeight="false" outlineLevel="0" collapsed="false">
      <c r="A710" s="591" t="s">
        <v>1037</v>
      </c>
      <c r="B710" s="563" t="s">
        <v>1038</v>
      </c>
      <c r="C710" s="565"/>
      <c r="D710" s="566"/>
    </row>
    <row r="711" customFormat="false" ht="15" hidden="false" customHeight="false" outlineLevel="0" collapsed="false">
      <c r="A711" s="591" t="s">
        <v>1041</v>
      </c>
      <c r="B711" s="563" t="s">
        <v>1042</v>
      </c>
      <c r="C711" s="565"/>
      <c r="D711" s="566"/>
    </row>
    <row r="712" customFormat="false" ht="15" hidden="false" customHeight="false" outlineLevel="0" collapsed="false">
      <c r="A712" s="591" t="s">
        <v>1045</v>
      </c>
      <c r="B712" s="563" t="s">
        <v>1046</v>
      </c>
      <c r="C712" s="565"/>
      <c r="D712" s="566"/>
    </row>
    <row r="713" customFormat="false" ht="15" hidden="false" customHeight="false" outlineLevel="0" collapsed="false">
      <c r="A713" s="564" t="s">
        <v>561</v>
      </c>
      <c r="B713" s="563" t="s">
        <v>562</v>
      </c>
      <c r="C713" s="565"/>
      <c r="D713" s="566"/>
    </row>
    <row r="714" customFormat="false" ht="15" hidden="false" customHeight="false" outlineLevel="0" collapsed="false">
      <c r="A714" s="564" t="s">
        <v>568</v>
      </c>
      <c r="B714" s="563" t="s">
        <v>569</v>
      </c>
      <c r="C714" s="565"/>
      <c r="D714" s="566"/>
    </row>
    <row r="715" customFormat="false" ht="15" hidden="false" customHeight="false" outlineLevel="0" collapsed="false">
      <c r="A715" s="562" t="s">
        <v>574</v>
      </c>
      <c r="B715" s="563" t="s">
        <v>575</v>
      </c>
      <c r="C715" s="565"/>
      <c r="D715" s="566"/>
    </row>
    <row r="716" customFormat="false" ht="15" hidden="false" customHeight="false" outlineLevel="0" collapsed="false">
      <c r="A716" s="564" t="s">
        <v>576</v>
      </c>
      <c r="B716" s="563" t="s">
        <v>577</v>
      </c>
      <c r="C716" s="565"/>
      <c r="D716" s="566"/>
    </row>
    <row r="717" customFormat="false" ht="15" hidden="false" customHeight="false" outlineLevel="0" collapsed="false">
      <c r="A717" s="564" t="s">
        <v>580</v>
      </c>
      <c r="B717" s="563" t="s">
        <v>581</v>
      </c>
      <c r="C717" s="565"/>
      <c r="D717" s="566"/>
    </row>
    <row r="718" customFormat="false" ht="15" hidden="false" customHeight="false" outlineLevel="0" collapsed="false">
      <c r="A718" s="562" t="s">
        <v>585</v>
      </c>
      <c r="B718" s="563" t="s">
        <v>586</v>
      </c>
      <c r="C718" s="565"/>
      <c r="D718" s="566"/>
    </row>
    <row r="719" customFormat="false" ht="15" hidden="false" customHeight="false" outlineLevel="0" collapsed="false">
      <c r="A719" s="562" t="s">
        <v>588</v>
      </c>
      <c r="B719" s="563" t="s">
        <v>589</v>
      </c>
      <c r="C719" s="565"/>
      <c r="D719" s="566"/>
    </row>
    <row r="720" customFormat="false" ht="15" hidden="false" customHeight="false" outlineLevel="0" collapsed="false">
      <c r="A720" s="562" t="s">
        <v>590</v>
      </c>
      <c r="B720" s="563" t="s">
        <v>591</v>
      </c>
      <c r="C720" s="565"/>
      <c r="D720" s="566"/>
    </row>
    <row r="721" customFormat="false" ht="15" hidden="false" customHeight="false" outlineLevel="0" collapsed="false">
      <c r="A721" s="562" t="s">
        <v>243</v>
      </c>
      <c r="B721" s="563" t="s">
        <v>244</v>
      </c>
      <c r="C721" s="565"/>
      <c r="D721" s="566"/>
    </row>
    <row r="722" customFormat="false" ht="15" hidden="false" customHeight="false" outlineLevel="0" collapsed="false">
      <c r="A722" s="564" t="s">
        <v>2029</v>
      </c>
      <c r="B722" s="563" t="s">
        <v>2030</v>
      </c>
      <c r="C722" s="565"/>
      <c r="D722" s="566"/>
    </row>
    <row r="723" customFormat="false" ht="15" hidden="false" customHeight="false" outlineLevel="0" collapsed="false">
      <c r="A723" s="562" t="s">
        <v>2401</v>
      </c>
      <c r="B723" s="563" t="s">
        <v>2402</v>
      </c>
      <c r="C723" s="565"/>
      <c r="D723" s="566"/>
    </row>
    <row r="724" customFormat="false" ht="15" hidden="false" customHeight="false" outlineLevel="0" collapsed="false">
      <c r="A724" s="562" t="s">
        <v>2032</v>
      </c>
      <c r="B724" s="563" t="s">
        <v>2033</v>
      </c>
      <c r="C724" s="565"/>
      <c r="D724" s="566"/>
    </row>
    <row r="725" customFormat="false" ht="15" hidden="false" customHeight="false" outlineLevel="0" collapsed="false">
      <c r="A725" s="562" t="s">
        <v>2544</v>
      </c>
      <c r="B725" s="563" t="s">
        <v>2545</v>
      </c>
      <c r="C725" s="565"/>
      <c r="D725" s="566"/>
    </row>
    <row r="726" customFormat="false" ht="15" hidden="false" customHeight="false" outlineLevel="0" collapsed="false">
      <c r="A726" s="562" t="s">
        <v>2035</v>
      </c>
      <c r="B726" s="563" t="s">
        <v>2036</v>
      </c>
      <c r="C726" s="565"/>
      <c r="D726" s="566"/>
    </row>
    <row r="727" customFormat="false" ht="15" hidden="false" customHeight="false" outlineLevel="0" collapsed="false">
      <c r="A727" s="562" t="s">
        <v>2546</v>
      </c>
      <c r="B727" s="563" t="s">
        <v>2547</v>
      </c>
      <c r="C727" s="565"/>
      <c r="D727" s="566"/>
    </row>
    <row r="728" customFormat="false" ht="15" hidden="false" customHeight="false" outlineLevel="0" collapsed="false">
      <c r="A728" s="562" t="s">
        <v>2037</v>
      </c>
      <c r="B728" s="563" t="s">
        <v>2038</v>
      </c>
      <c r="C728" s="565"/>
      <c r="D728" s="566"/>
    </row>
    <row r="729" customFormat="false" ht="15" hidden="false" customHeight="false" outlineLevel="0" collapsed="false">
      <c r="A729" s="562" t="s">
        <v>2039</v>
      </c>
      <c r="B729" s="563" t="s">
        <v>2040</v>
      </c>
      <c r="C729" s="565"/>
      <c r="D729" s="566"/>
    </row>
    <row r="730" customFormat="false" ht="15" hidden="false" customHeight="false" outlineLevel="0" collapsed="false">
      <c r="A730" s="562" t="s">
        <v>2548</v>
      </c>
      <c r="B730" s="563" t="s">
        <v>2549</v>
      </c>
      <c r="C730" s="565"/>
      <c r="D730" s="566"/>
    </row>
    <row r="731" customFormat="false" ht="15" hidden="false" customHeight="false" outlineLevel="0" collapsed="false">
      <c r="A731" s="562" t="s">
        <v>2041</v>
      </c>
      <c r="B731" s="563" t="s">
        <v>2042</v>
      </c>
      <c r="C731" s="565"/>
      <c r="D731" s="566"/>
    </row>
    <row r="732" customFormat="false" ht="15" hidden="false" customHeight="false" outlineLevel="0" collapsed="false">
      <c r="A732" s="562" t="s">
        <v>2043</v>
      </c>
      <c r="B732" s="563" t="s">
        <v>2044</v>
      </c>
      <c r="C732" s="565"/>
      <c r="D732" s="566"/>
    </row>
    <row r="733" customFormat="false" ht="15" hidden="false" customHeight="false" outlineLevel="0" collapsed="false">
      <c r="A733" s="562" t="s">
        <v>2404</v>
      </c>
      <c r="B733" s="563" t="s">
        <v>2405</v>
      </c>
      <c r="C733" s="565"/>
      <c r="D733" s="566"/>
    </row>
    <row r="734" customFormat="false" ht="15" hidden="false" customHeight="false" outlineLevel="0" collapsed="false">
      <c r="A734" s="562" t="s">
        <v>2406</v>
      </c>
      <c r="B734" s="563" t="s">
        <v>2407</v>
      </c>
      <c r="C734" s="565"/>
      <c r="D734" s="566"/>
    </row>
    <row r="735" customFormat="false" ht="15" hidden="false" customHeight="false" outlineLevel="0" collapsed="false">
      <c r="A735" s="562" t="s">
        <v>2408</v>
      </c>
      <c r="B735" s="563" t="s">
        <v>2409</v>
      </c>
      <c r="C735" s="565"/>
      <c r="D735" s="566"/>
    </row>
    <row r="736" customFormat="false" ht="15" hidden="false" customHeight="false" outlineLevel="0" collapsed="false">
      <c r="A736" s="562" t="s">
        <v>2045</v>
      </c>
      <c r="B736" s="563" t="s">
        <v>2046</v>
      </c>
      <c r="C736" s="565"/>
      <c r="D736" s="566"/>
    </row>
    <row r="737" customFormat="false" ht="15" hidden="false" customHeight="false" outlineLevel="0" collapsed="false">
      <c r="A737" s="562" t="s">
        <v>2410</v>
      </c>
      <c r="B737" s="563" t="s">
        <v>2411</v>
      </c>
      <c r="C737" s="565"/>
      <c r="D737" s="566"/>
    </row>
    <row r="738" customFormat="false" ht="15" hidden="false" customHeight="false" outlineLevel="0" collapsed="false">
      <c r="A738" s="562" t="s">
        <v>2550</v>
      </c>
      <c r="B738" s="563" t="s">
        <v>2551</v>
      </c>
      <c r="C738" s="565"/>
      <c r="D738" s="566"/>
    </row>
    <row r="739" customFormat="false" ht="15" hidden="false" customHeight="false" outlineLevel="0" collapsed="false">
      <c r="A739" s="562" t="s">
        <v>2412</v>
      </c>
      <c r="B739" s="563" t="s">
        <v>2413</v>
      </c>
      <c r="C739" s="565"/>
      <c r="D739" s="566"/>
    </row>
    <row r="740" customFormat="false" ht="15" hidden="false" customHeight="false" outlineLevel="0" collapsed="false">
      <c r="A740" s="562" t="s">
        <v>1618</v>
      </c>
      <c r="B740" s="563" t="s">
        <v>1619</v>
      </c>
      <c r="C740" s="565"/>
      <c r="D740" s="566"/>
    </row>
    <row r="741" customFormat="false" ht="15" hidden="false" customHeight="false" outlineLevel="0" collapsed="false">
      <c r="A741" s="562" t="s">
        <v>1620</v>
      </c>
      <c r="B741" s="563" t="s">
        <v>1621</v>
      </c>
      <c r="C741" s="565"/>
      <c r="D741" s="566"/>
    </row>
    <row r="742" customFormat="false" ht="15" hidden="false" customHeight="false" outlineLevel="0" collapsed="false">
      <c r="A742" s="562" t="s">
        <v>1622</v>
      </c>
      <c r="B742" s="563" t="s">
        <v>1623</v>
      </c>
      <c r="C742" s="565"/>
      <c r="D742" s="566"/>
    </row>
    <row r="743" customFormat="false" ht="15" hidden="false" customHeight="false" outlineLevel="0" collapsed="false">
      <c r="A743" s="562" t="s">
        <v>2552</v>
      </c>
      <c r="B743" s="563" t="s">
        <v>2553</v>
      </c>
      <c r="C743" s="565"/>
      <c r="D743" s="566"/>
    </row>
    <row r="744" customFormat="false" ht="15" hidden="false" customHeight="false" outlineLevel="0" collapsed="false">
      <c r="A744" s="562" t="s">
        <v>2554</v>
      </c>
      <c r="B744" s="563" t="s">
        <v>2555</v>
      </c>
      <c r="C744" s="565"/>
      <c r="D744" s="566"/>
    </row>
    <row r="745" customFormat="false" ht="15" hidden="false" customHeight="false" outlineLevel="0" collapsed="false">
      <c r="A745" s="562" t="s">
        <v>2047</v>
      </c>
      <c r="B745" s="563" t="s">
        <v>2048</v>
      </c>
      <c r="C745" s="565"/>
      <c r="D745" s="566"/>
    </row>
    <row r="746" customFormat="false" ht="15" hidden="false" customHeight="false" outlineLevel="0" collapsed="false">
      <c r="A746" s="562" t="s">
        <v>2049</v>
      </c>
      <c r="B746" s="563" t="s">
        <v>2050</v>
      </c>
      <c r="C746" s="565"/>
      <c r="D746" s="566"/>
    </row>
    <row r="747" customFormat="false" ht="15" hidden="false" customHeight="false" outlineLevel="0" collapsed="false">
      <c r="A747" s="592" t="s">
        <v>2051</v>
      </c>
      <c r="B747" s="563" t="s">
        <v>2052</v>
      </c>
      <c r="C747" s="565"/>
      <c r="D747" s="566"/>
    </row>
    <row r="748" customFormat="false" ht="15" hidden="false" customHeight="false" outlineLevel="0" collapsed="false">
      <c r="A748" s="564" t="s">
        <v>2053</v>
      </c>
      <c r="B748" s="563" t="s">
        <v>2054</v>
      </c>
      <c r="C748" s="565"/>
      <c r="D748" s="566"/>
    </row>
    <row r="749" customFormat="false" ht="15" hidden="false" customHeight="false" outlineLevel="0" collapsed="false">
      <c r="A749" s="562" t="s">
        <v>2055</v>
      </c>
      <c r="B749" s="563" t="s">
        <v>2056</v>
      </c>
      <c r="C749" s="565"/>
      <c r="D749" s="566"/>
    </row>
    <row r="750" customFormat="false" ht="15" hidden="false" customHeight="false" outlineLevel="0" collapsed="false">
      <c r="A750" s="562" t="s">
        <v>2556</v>
      </c>
      <c r="B750" s="563" t="s">
        <v>2557</v>
      </c>
      <c r="C750" s="565"/>
      <c r="D750" s="566"/>
    </row>
    <row r="751" customFormat="false" ht="15" hidden="false" customHeight="false" outlineLevel="0" collapsed="false">
      <c r="A751" s="562" t="s">
        <v>1203</v>
      </c>
      <c r="B751" s="563" t="s">
        <v>1204</v>
      </c>
      <c r="C751" s="565"/>
      <c r="D751" s="566"/>
    </row>
    <row r="752" customFormat="false" ht="15" hidden="false" customHeight="false" outlineLevel="0" collapsed="false">
      <c r="A752" s="562" t="s">
        <v>2057</v>
      </c>
      <c r="B752" s="563" t="s">
        <v>2058</v>
      </c>
      <c r="C752" s="565"/>
      <c r="D752" s="566"/>
    </row>
    <row r="753" customFormat="false" ht="15" hidden="false" customHeight="false" outlineLevel="0" collapsed="false">
      <c r="A753" s="562" t="s">
        <v>596</v>
      </c>
      <c r="B753" s="563" t="s">
        <v>597</v>
      </c>
      <c r="C753" s="565"/>
      <c r="D753" s="566"/>
    </row>
    <row r="754" customFormat="false" ht="15" hidden="false" customHeight="false" outlineLevel="0" collapsed="false">
      <c r="A754" s="562" t="s">
        <v>599</v>
      </c>
      <c r="B754" s="563" t="s">
        <v>600</v>
      </c>
      <c r="C754" s="565"/>
      <c r="D754" s="566"/>
    </row>
    <row r="755" customFormat="false" ht="15" hidden="false" customHeight="false" outlineLevel="0" collapsed="false">
      <c r="A755" s="562" t="s">
        <v>606</v>
      </c>
      <c r="B755" s="563" t="s">
        <v>607</v>
      </c>
      <c r="C755" s="565"/>
      <c r="D755" s="566"/>
    </row>
    <row r="756" customFormat="false" ht="15" hidden="false" customHeight="false" outlineLevel="0" collapsed="false">
      <c r="A756" s="564" t="s">
        <v>611</v>
      </c>
      <c r="B756" s="563" t="s">
        <v>612</v>
      </c>
      <c r="C756" s="565"/>
      <c r="D756" s="566"/>
    </row>
    <row r="757" customFormat="false" ht="15" hidden="false" customHeight="false" outlineLevel="0" collapsed="false">
      <c r="A757" s="562" t="s">
        <v>616</v>
      </c>
      <c r="B757" s="563" t="s">
        <v>617</v>
      </c>
      <c r="C757" s="565"/>
      <c r="D757" s="566"/>
    </row>
    <row r="758" customFormat="false" ht="15" hidden="false" customHeight="false" outlineLevel="0" collapsed="false">
      <c r="A758" s="562" t="s">
        <v>619</v>
      </c>
      <c r="B758" s="563" t="s">
        <v>620</v>
      </c>
      <c r="C758" s="565"/>
      <c r="D758" s="566"/>
    </row>
    <row r="759" customFormat="false" ht="15" hidden="false" customHeight="false" outlineLevel="0" collapsed="false">
      <c r="A759" s="564" t="s">
        <v>626</v>
      </c>
      <c r="B759" s="563" t="s">
        <v>627</v>
      </c>
      <c r="C759" s="565"/>
      <c r="D759" s="566"/>
    </row>
    <row r="760" customFormat="false" ht="15" hidden="false" customHeight="false" outlineLevel="0" collapsed="false">
      <c r="A760" s="562" t="s">
        <v>2414</v>
      </c>
      <c r="B760" s="563" t="s">
        <v>2415</v>
      </c>
      <c r="C760" s="565"/>
      <c r="D760" s="566"/>
    </row>
    <row r="761" customFormat="false" ht="15" hidden="false" customHeight="false" outlineLevel="0" collapsed="false">
      <c r="A761" s="564" t="s">
        <v>246</v>
      </c>
      <c r="B761" s="563" t="s">
        <v>247</v>
      </c>
      <c r="C761" s="565"/>
      <c r="D761" s="566"/>
    </row>
    <row r="762" customFormat="false" ht="15" hidden="false" customHeight="false" outlineLevel="0" collapsed="false">
      <c r="A762" s="564" t="s">
        <v>1624</v>
      </c>
      <c r="B762" s="563" t="s">
        <v>1625</v>
      </c>
      <c r="C762" s="565"/>
      <c r="D762" s="566"/>
    </row>
    <row r="763" customFormat="false" ht="15" hidden="false" customHeight="false" outlineLevel="0" collapsed="false">
      <c r="A763" s="564" t="s">
        <v>2068</v>
      </c>
      <c r="B763" s="563" t="s">
        <v>2069</v>
      </c>
      <c r="C763" s="565"/>
      <c r="D763" s="566"/>
    </row>
    <row r="764" customFormat="false" ht="15" hidden="false" customHeight="false" outlineLevel="0" collapsed="false">
      <c r="A764" s="562" t="s">
        <v>2558</v>
      </c>
      <c r="B764" s="563" t="s">
        <v>2559</v>
      </c>
      <c r="C764" s="565"/>
      <c r="D764" s="566"/>
    </row>
    <row r="765" customFormat="false" ht="15" hidden="false" customHeight="false" outlineLevel="0" collapsed="false">
      <c r="A765" s="562" t="s">
        <v>2071</v>
      </c>
      <c r="B765" s="563" t="s">
        <v>2072</v>
      </c>
      <c r="C765" s="565"/>
      <c r="D765" s="566"/>
    </row>
    <row r="766" customFormat="false" ht="15" hidden="false" customHeight="false" outlineLevel="0" collapsed="false">
      <c r="A766" s="564" t="s">
        <v>2073</v>
      </c>
      <c r="B766" s="563" t="s">
        <v>2074</v>
      </c>
      <c r="C766" s="565"/>
      <c r="D766" s="566"/>
    </row>
    <row r="767" customFormat="false" ht="15" hidden="false" customHeight="false" outlineLevel="0" collapsed="false">
      <c r="A767" s="562" t="s">
        <v>2076</v>
      </c>
      <c r="B767" s="563" t="s">
        <v>2077</v>
      </c>
      <c r="C767" s="565"/>
      <c r="D767" s="566"/>
    </row>
    <row r="768" customFormat="false" ht="15" hidden="false" customHeight="false" outlineLevel="0" collapsed="false">
      <c r="A768" s="562" t="s">
        <v>2059</v>
      </c>
      <c r="B768" s="563" t="s">
        <v>2060</v>
      </c>
      <c r="C768" s="565"/>
      <c r="D768" s="566"/>
    </row>
    <row r="769" customFormat="false" ht="15" hidden="false" customHeight="false" outlineLevel="0" collapsed="false">
      <c r="A769" s="562" t="s">
        <v>2061</v>
      </c>
      <c r="B769" s="563" t="s">
        <v>2062</v>
      </c>
      <c r="C769" s="565"/>
      <c r="D769" s="566"/>
    </row>
    <row r="770" customFormat="false" ht="15" hidden="false" customHeight="false" outlineLevel="0" collapsed="false">
      <c r="A770" s="562" t="s">
        <v>2063</v>
      </c>
      <c r="B770" s="563" t="s">
        <v>2064</v>
      </c>
      <c r="C770" s="565"/>
      <c r="D770" s="566"/>
    </row>
    <row r="771" customFormat="false" ht="15" hidden="false" customHeight="false" outlineLevel="0" collapsed="false">
      <c r="A771" s="562" t="s">
        <v>2560</v>
      </c>
      <c r="B771" s="563" t="s">
        <v>2561</v>
      </c>
      <c r="C771" s="565"/>
      <c r="D771" s="566"/>
    </row>
    <row r="772" customFormat="false" ht="15" hidden="false" customHeight="false" outlineLevel="0" collapsed="false">
      <c r="A772" s="562" t="s">
        <v>2066</v>
      </c>
      <c r="B772" s="563" t="s">
        <v>2067</v>
      </c>
      <c r="C772" s="565"/>
      <c r="D772" s="566"/>
    </row>
    <row r="773" customFormat="false" ht="15" hidden="false" customHeight="false" outlineLevel="0" collapsed="false">
      <c r="A773" s="562" t="s">
        <v>2416</v>
      </c>
      <c r="B773" s="563" t="s">
        <v>2417</v>
      </c>
      <c r="C773" s="565"/>
      <c r="D773" s="566"/>
    </row>
    <row r="774" customFormat="false" ht="15" hidden="false" customHeight="false" outlineLevel="0" collapsed="false">
      <c r="A774" s="562" t="s">
        <v>2418</v>
      </c>
      <c r="B774" s="563" t="s">
        <v>2419</v>
      </c>
      <c r="C774" s="565"/>
      <c r="D774" s="566"/>
    </row>
    <row r="775" customFormat="false" ht="15" hidden="false" customHeight="false" outlineLevel="0" collapsed="false">
      <c r="A775" s="562" t="s">
        <v>2420</v>
      </c>
      <c r="B775" s="563" t="s">
        <v>2421</v>
      </c>
      <c r="C775" s="565"/>
      <c r="D775" s="566"/>
    </row>
    <row r="776" customFormat="false" ht="15" hidden="false" customHeight="false" outlineLevel="0" collapsed="false">
      <c r="A776" s="562" t="s">
        <v>2422</v>
      </c>
      <c r="B776" s="563" t="s">
        <v>2423</v>
      </c>
      <c r="C776" s="565"/>
      <c r="D776" s="566"/>
    </row>
    <row r="777" customFormat="false" ht="15" hidden="false" customHeight="false" outlineLevel="0" collapsed="false">
      <c r="A777" s="591" t="s">
        <v>1065</v>
      </c>
      <c r="B777" s="563" t="s">
        <v>1066</v>
      </c>
      <c r="C777" s="565"/>
      <c r="D777" s="566"/>
    </row>
    <row r="778" customFormat="false" ht="15" hidden="false" customHeight="false" outlineLevel="0" collapsed="false">
      <c r="A778" s="562" t="s">
        <v>1071</v>
      </c>
      <c r="B778" s="563" t="s">
        <v>1072</v>
      </c>
      <c r="C778" s="565"/>
      <c r="D778" s="566"/>
    </row>
    <row r="779" customFormat="false" ht="15" hidden="false" customHeight="false" outlineLevel="0" collapsed="false">
      <c r="A779" s="562" t="s">
        <v>1077</v>
      </c>
      <c r="B779" s="563" t="s">
        <v>1078</v>
      </c>
      <c r="C779" s="565"/>
      <c r="D779" s="566"/>
    </row>
    <row r="780" customFormat="false" ht="15" hidden="false" customHeight="false" outlineLevel="0" collapsed="false">
      <c r="A780" s="562" t="s">
        <v>2425</v>
      </c>
      <c r="B780" s="563" t="s">
        <v>2426</v>
      </c>
      <c r="C780" s="565"/>
      <c r="D780" s="566"/>
    </row>
    <row r="781" customFormat="false" ht="15" hidden="false" customHeight="false" outlineLevel="0" collapsed="false">
      <c r="A781" s="562" t="s">
        <v>250</v>
      </c>
      <c r="B781" s="563" t="s">
        <v>251</v>
      </c>
      <c r="C781" s="565"/>
      <c r="D781" s="566"/>
    </row>
    <row r="782" customFormat="false" ht="15" hidden="false" customHeight="false" outlineLevel="0" collapsed="false">
      <c r="A782" s="564" t="s">
        <v>248</v>
      </c>
      <c r="B782" s="563" t="s">
        <v>249</v>
      </c>
      <c r="C782" s="565"/>
      <c r="D782" s="566"/>
    </row>
    <row r="783" customFormat="false" ht="15" hidden="false" customHeight="false" outlineLevel="0" collapsed="false">
      <c r="A783" s="562" t="s">
        <v>2427</v>
      </c>
      <c r="B783" s="563" t="s">
        <v>2428</v>
      </c>
      <c r="C783" s="565"/>
      <c r="D783" s="566"/>
    </row>
    <row r="784" customFormat="false" ht="15" hidden="false" customHeight="false" outlineLevel="0" collapsed="false">
      <c r="A784" s="562" t="s">
        <v>2430</v>
      </c>
      <c r="B784" s="563" t="s">
        <v>2431</v>
      </c>
      <c r="C784" s="565"/>
      <c r="D784" s="566"/>
    </row>
    <row r="785" customFormat="false" ht="15" hidden="false" customHeight="false" outlineLevel="0" collapsed="false">
      <c r="A785" s="562" t="s">
        <v>2078</v>
      </c>
      <c r="B785" s="563" t="s">
        <v>2079</v>
      </c>
      <c r="C785" s="565"/>
      <c r="D785" s="566"/>
    </row>
    <row r="786" customFormat="false" ht="15" hidden="false" customHeight="false" outlineLevel="0" collapsed="false">
      <c r="A786" s="562" t="s">
        <v>2562</v>
      </c>
      <c r="B786" s="563" t="s">
        <v>2563</v>
      </c>
      <c r="C786" s="565"/>
      <c r="D786" s="566"/>
    </row>
    <row r="787" customFormat="false" ht="15" hidden="false" customHeight="false" outlineLevel="0" collapsed="false">
      <c r="A787" s="564" t="s">
        <v>253</v>
      </c>
      <c r="B787" s="563" t="s">
        <v>254</v>
      </c>
      <c r="C787" s="565"/>
      <c r="D787" s="566"/>
    </row>
    <row r="788" customFormat="false" ht="15" hidden="false" customHeight="false" outlineLevel="0" collapsed="false">
      <c r="A788" s="562" t="s">
        <v>2432</v>
      </c>
      <c r="B788" s="563" t="s">
        <v>2433</v>
      </c>
      <c r="C788" s="565"/>
      <c r="D788" s="566"/>
    </row>
    <row r="789" customFormat="false" ht="15" hidden="false" customHeight="false" outlineLevel="0" collapsed="false">
      <c r="A789" s="562" t="s">
        <v>2434</v>
      </c>
      <c r="B789" s="563" t="s">
        <v>2435</v>
      </c>
      <c r="C789" s="565"/>
      <c r="D789" s="566"/>
    </row>
    <row r="790" customFormat="false" ht="15" hidden="false" customHeight="false" outlineLevel="0" collapsed="false">
      <c r="A790" s="562" t="s">
        <v>2436</v>
      </c>
      <c r="B790" s="563" t="s">
        <v>2437</v>
      </c>
      <c r="C790" s="565"/>
      <c r="D790" s="566"/>
    </row>
    <row r="791" customFormat="false" ht="15" hidden="false" customHeight="false" outlineLevel="0" collapsed="false">
      <c r="A791" s="564" t="s">
        <v>1628</v>
      </c>
      <c r="B791" s="563" t="s">
        <v>1629</v>
      </c>
      <c r="C791" s="565"/>
      <c r="D791" s="566"/>
    </row>
    <row r="792" customFormat="false" ht="15" hidden="false" customHeight="false" outlineLevel="0" collapsed="false">
      <c r="A792" s="564" t="s">
        <v>1631</v>
      </c>
      <c r="B792" s="563" t="s">
        <v>1632</v>
      </c>
      <c r="C792" s="565"/>
      <c r="D792" s="566"/>
    </row>
    <row r="793" customFormat="false" ht="15" hidden="false" customHeight="false" outlineLevel="0" collapsed="false">
      <c r="A793" s="564" t="s">
        <v>1634</v>
      </c>
      <c r="B793" s="563" t="s">
        <v>2724</v>
      </c>
      <c r="C793" s="565"/>
      <c r="D793" s="566"/>
    </row>
    <row r="794" customFormat="false" ht="15" hidden="false" customHeight="false" outlineLevel="0" collapsed="false">
      <c r="A794" s="564" t="s">
        <v>2080</v>
      </c>
      <c r="B794" s="563" t="s">
        <v>2081</v>
      </c>
      <c r="C794" s="565"/>
      <c r="D794" s="566"/>
    </row>
    <row r="795" customFormat="false" ht="15" hidden="false" customHeight="false" outlineLevel="0" collapsed="false">
      <c r="A795" s="562" t="s">
        <v>2084</v>
      </c>
      <c r="B795" s="563" t="s">
        <v>2085</v>
      </c>
      <c r="C795" s="565"/>
      <c r="D795" s="566"/>
    </row>
    <row r="796" customFormat="false" ht="15" hidden="false" customHeight="false" outlineLevel="0" collapsed="false">
      <c r="A796" s="562" t="s">
        <v>2086</v>
      </c>
      <c r="B796" s="563" t="s">
        <v>2087</v>
      </c>
      <c r="C796" s="565"/>
      <c r="D796" s="566"/>
    </row>
    <row r="797" customFormat="false" ht="15" hidden="false" customHeight="false" outlineLevel="0" collapsed="false">
      <c r="A797" s="562" t="s">
        <v>2088</v>
      </c>
      <c r="B797" s="563" t="s">
        <v>2089</v>
      </c>
      <c r="C797" s="565"/>
      <c r="D797" s="566"/>
    </row>
    <row r="798" customFormat="false" ht="15" hidden="false" customHeight="false" outlineLevel="0" collapsed="false">
      <c r="A798" s="562" t="s">
        <v>2082</v>
      </c>
      <c r="B798" s="563" t="s">
        <v>2083</v>
      </c>
      <c r="C798" s="565"/>
      <c r="D798" s="566"/>
    </row>
    <row r="799" customFormat="false" ht="15" hidden="false" customHeight="false" outlineLevel="0" collapsed="false">
      <c r="A799" s="562" t="s">
        <v>2564</v>
      </c>
      <c r="B799" s="563" t="s">
        <v>2565</v>
      </c>
      <c r="C799" s="565"/>
      <c r="D799" s="566"/>
    </row>
    <row r="800" customFormat="false" ht="15" hidden="false" customHeight="false" outlineLevel="0" collapsed="false">
      <c r="A800" s="562" t="s">
        <v>2566</v>
      </c>
      <c r="B800" s="563" t="s">
        <v>2567</v>
      </c>
      <c r="C800" s="565"/>
      <c r="D800" s="566"/>
    </row>
    <row r="801" customFormat="false" ht="15" hidden="false" customHeight="false" outlineLevel="0" collapsed="false">
      <c r="A801" s="562" t="s">
        <v>2568</v>
      </c>
      <c r="B801" s="563" t="s">
        <v>2569</v>
      </c>
      <c r="C801" s="565"/>
      <c r="D801" s="566"/>
    </row>
    <row r="802" customFormat="false" ht="15" hidden="false" customHeight="false" outlineLevel="0" collapsed="false">
      <c r="A802" s="564" t="s">
        <v>1636</v>
      </c>
      <c r="B802" s="563" t="s">
        <v>1637</v>
      </c>
      <c r="C802" s="565"/>
      <c r="D802" s="566"/>
    </row>
    <row r="803" customFormat="false" ht="15" hidden="false" customHeight="false" outlineLevel="0" collapsed="false">
      <c r="A803" s="562" t="s">
        <v>2570</v>
      </c>
      <c r="B803" s="563" t="s">
        <v>2571</v>
      </c>
      <c r="C803" s="565"/>
      <c r="D803" s="566"/>
    </row>
    <row r="804" customFormat="false" ht="15" hidden="false" customHeight="false" outlineLevel="0" collapsed="false">
      <c r="A804" s="562" t="s">
        <v>1639</v>
      </c>
      <c r="B804" s="563" t="s">
        <v>1640</v>
      </c>
      <c r="C804" s="565"/>
      <c r="D804" s="566"/>
    </row>
    <row r="805" customFormat="false" ht="15" hidden="false" customHeight="false" outlineLevel="0" collapsed="false">
      <c r="A805" s="562" t="s">
        <v>255</v>
      </c>
      <c r="B805" s="563" t="s">
        <v>256</v>
      </c>
      <c r="C805" s="565"/>
      <c r="D805" s="566"/>
    </row>
    <row r="806" customFormat="false" ht="15" hidden="false" customHeight="false" outlineLevel="0" collapsed="false">
      <c r="A806" s="562" t="s">
        <v>1079</v>
      </c>
      <c r="B806" s="563" t="s">
        <v>1080</v>
      </c>
      <c r="C806" s="565"/>
      <c r="D806" s="566"/>
    </row>
    <row r="807" customFormat="false" ht="15" hidden="false" customHeight="false" outlineLevel="0" collapsed="false">
      <c r="A807" s="562" t="s">
        <v>1084</v>
      </c>
      <c r="B807" s="563" t="s">
        <v>1085</v>
      </c>
      <c r="C807" s="565"/>
      <c r="D807" s="566"/>
    </row>
    <row r="808" customFormat="false" ht="15" hidden="false" customHeight="false" outlineLevel="0" collapsed="false">
      <c r="A808" s="562" t="s">
        <v>1091</v>
      </c>
      <c r="B808" s="563" t="s">
        <v>1092</v>
      </c>
      <c r="C808" s="565"/>
      <c r="D808" s="566"/>
    </row>
    <row r="809" customFormat="false" ht="15" hidden="false" customHeight="false" outlineLevel="0" collapsed="false">
      <c r="A809" s="562" t="s">
        <v>1098</v>
      </c>
      <c r="B809" s="563" t="s">
        <v>1099</v>
      </c>
      <c r="C809" s="565"/>
      <c r="D809" s="566"/>
    </row>
    <row r="810" customFormat="false" ht="15" hidden="false" customHeight="false" outlineLevel="0" collapsed="false">
      <c r="A810" s="562" t="s">
        <v>1103</v>
      </c>
      <c r="B810" s="563" t="s">
        <v>1104</v>
      </c>
      <c r="C810" s="565"/>
      <c r="D810" s="566"/>
    </row>
    <row r="811" customFormat="false" ht="15" hidden="false" customHeight="false" outlineLevel="0" collapsed="false">
      <c r="A811" s="562" t="s">
        <v>1106</v>
      </c>
      <c r="B811" s="563" t="s">
        <v>1107</v>
      </c>
      <c r="C811" s="565"/>
      <c r="D811" s="566"/>
    </row>
    <row r="812" customFormat="false" ht="15" hidden="false" customHeight="false" outlineLevel="0" collapsed="false">
      <c r="A812" s="562" t="s">
        <v>1113</v>
      </c>
      <c r="B812" s="563" t="s">
        <v>1114</v>
      </c>
      <c r="C812" s="565"/>
      <c r="D812" s="566"/>
    </row>
    <row r="813" customFormat="false" ht="15" hidden="false" customHeight="false" outlineLevel="0" collapsed="false">
      <c r="A813" s="562" t="s">
        <v>1111</v>
      </c>
      <c r="B813" s="563" t="s">
        <v>1112</v>
      </c>
      <c r="C813" s="565"/>
      <c r="D813" s="566"/>
    </row>
    <row r="814" customFormat="false" ht="15" hidden="false" customHeight="false" outlineLevel="0" collapsed="false">
      <c r="A814" s="562" t="s">
        <v>1117</v>
      </c>
      <c r="B814" s="563" t="s">
        <v>1118</v>
      </c>
      <c r="C814" s="565"/>
      <c r="D814" s="566"/>
    </row>
    <row r="815" customFormat="false" ht="15" hidden="false" customHeight="false" outlineLevel="0" collapsed="false">
      <c r="A815" s="562" t="s">
        <v>1119</v>
      </c>
      <c r="B815" s="563" t="s">
        <v>1120</v>
      </c>
      <c r="C815" s="565"/>
      <c r="D815" s="566"/>
    </row>
    <row r="816" customFormat="false" ht="15" hidden="false" customHeight="false" outlineLevel="0" collapsed="false">
      <c r="A816" s="564" t="s">
        <v>258</v>
      </c>
      <c r="B816" s="563" t="s">
        <v>259</v>
      </c>
      <c r="C816" s="565"/>
      <c r="D816" s="566"/>
    </row>
    <row r="817" customFormat="false" ht="15" hidden="false" customHeight="false" outlineLevel="0" collapsed="false">
      <c r="A817" s="564" t="s">
        <v>1641</v>
      </c>
      <c r="B817" s="563" t="s">
        <v>1642</v>
      </c>
      <c r="C817" s="565"/>
      <c r="D817" s="566"/>
    </row>
    <row r="818" customFormat="false" ht="15" hidden="false" customHeight="false" outlineLevel="0" collapsed="false">
      <c r="A818" s="562" t="s">
        <v>48</v>
      </c>
      <c r="B818" s="563" t="s">
        <v>49</v>
      </c>
      <c r="C818" s="565"/>
      <c r="D818" s="566"/>
    </row>
    <row r="819" customFormat="false" ht="15" hidden="false" customHeight="false" outlineLevel="0" collapsed="false">
      <c r="A819" s="564" t="s">
        <v>260</v>
      </c>
      <c r="B819" s="563" t="s">
        <v>261</v>
      </c>
      <c r="C819" s="565"/>
      <c r="D819" s="566"/>
    </row>
    <row r="820" customFormat="false" ht="15" hidden="false" customHeight="false" outlineLevel="0" collapsed="false">
      <c r="A820" s="562" t="s">
        <v>2090</v>
      </c>
      <c r="B820" s="563" t="s">
        <v>2091</v>
      </c>
      <c r="C820" s="565"/>
      <c r="D820" s="566"/>
    </row>
    <row r="821" customFormat="false" ht="15" hidden="false" customHeight="false" outlineLevel="0" collapsed="false">
      <c r="A821" s="562" t="s">
        <v>2438</v>
      </c>
      <c r="B821" s="563" t="s">
        <v>2439</v>
      </c>
      <c r="C821" s="565"/>
      <c r="D821" s="566"/>
    </row>
    <row r="822" customFormat="false" ht="15" hidden="false" customHeight="false" outlineLevel="0" collapsed="false">
      <c r="A822" s="562" t="s">
        <v>2572</v>
      </c>
      <c r="B822" s="563" t="s">
        <v>2573</v>
      </c>
      <c r="C822" s="565"/>
      <c r="D822" s="566"/>
    </row>
    <row r="823" customFormat="false" ht="15" hidden="false" customHeight="false" outlineLevel="0" collapsed="false">
      <c r="A823" s="562" t="s">
        <v>2440</v>
      </c>
      <c r="B823" s="563" t="s">
        <v>2441</v>
      </c>
      <c r="C823" s="565"/>
      <c r="D823" s="566"/>
    </row>
    <row r="824" customFormat="false" ht="15" hidden="false" customHeight="false" outlineLevel="0" collapsed="false">
      <c r="A824" s="564" t="s">
        <v>263</v>
      </c>
      <c r="B824" s="563" t="s">
        <v>264</v>
      </c>
      <c r="C824" s="565"/>
      <c r="D824" s="566"/>
    </row>
    <row r="825" customFormat="false" ht="15" hidden="false" customHeight="false" outlineLevel="0" collapsed="false">
      <c r="A825" s="564" t="s">
        <v>267</v>
      </c>
      <c r="B825" s="563" t="s">
        <v>268</v>
      </c>
      <c r="C825" s="565"/>
      <c r="D825" s="566"/>
    </row>
    <row r="826" customFormat="false" ht="15" hidden="false" customHeight="false" outlineLevel="0" collapsed="false">
      <c r="A826" s="562" t="s">
        <v>1644</v>
      </c>
      <c r="B826" s="563" t="s">
        <v>1645</v>
      </c>
      <c r="C826" s="565"/>
      <c r="D826" s="566"/>
    </row>
    <row r="827" customFormat="false" ht="15" hidden="false" customHeight="false" outlineLevel="0" collapsed="false">
      <c r="A827" s="562" t="s">
        <v>1646</v>
      </c>
      <c r="B827" s="563" t="s">
        <v>1647</v>
      </c>
      <c r="C827" s="565"/>
      <c r="D827" s="566"/>
    </row>
    <row r="828" customFormat="false" ht="15" hidden="false" customHeight="false" outlineLevel="0" collapsed="false">
      <c r="A828" s="562" t="s">
        <v>2442</v>
      </c>
      <c r="B828" s="563" t="s">
        <v>2443</v>
      </c>
      <c r="C828" s="565"/>
      <c r="D828" s="566"/>
    </row>
    <row r="829" customFormat="false" ht="15" hidden="false" customHeight="false" outlineLevel="0" collapsed="false">
      <c r="A829" s="564" t="s">
        <v>270</v>
      </c>
      <c r="B829" s="563" t="s">
        <v>271</v>
      </c>
      <c r="C829" s="565"/>
      <c r="D829" s="566"/>
    </row>
    <row r="830" customFormat="false" ht="15" hidden="false" customHeight="false" outlineLevel="0" collapsed="false">
      <c r="A830" s="562" t="s">
        <v>2444</v>
      </c>
      <c r="B830" s="563" t="s">
        <v>2445</v>
      </c>
      <c r="C830" s="565"/>
      <c r="D830" s="566"/>
    </row>
    <row r="831" customFormat="false" ht="15" hidden="false" customHeight="false" outlineLevel="0" collapsed="false">
      <c r="A831" s="562" t="s">
        <v>1121</v>
      </c>
      <c r="B831" s="563" t="s">
        <v>1122</v>
      </c>
      <c r="C831" s="565"/>
      <c r="D831" s="566"/>
    </row>
    <row r="832" customFormat="false" ht="15" hidden="false" customHeight="false" outlineLevel="0" collapsed="false">
      <c r="A832" s="562" t="s">
        <v>1206</v>
      </c>
      <c r="B832" s="563" t="s">
        <v>1207</v>
      </c>
      <c r="C832" s="565"/>
      <c r="D832" s="566"/>
    </row>
    <row r="833" customFormat="false" ht="15" hidden="false" customHeight="false" outlineLevel="0" collapsed="false">
      <c r="A833" s="562" t="s">
        <v>2446</v>
      </c>
      <c r="B833" s="563" t="s">
        <v>2447</v>
      </c>
      <c r="C833" s="565"/>
      <c r="D833" s="566"/>
    </row>
    <row r="834" customFormat="false" ht="15" hidden="false" customHeight="false" outlineLevel="0" collapsed="false">
      <c r="A834" s="564" t="s">
        <v>272</v>
      </c>
      <c r="B834" s="584" t="s">
        <v>273</v>
      </c>
      <c r="C834" s="565"/>
      <c r="D834" s="566"/>
    </row>
    <row r="835" customFormat="false" ht="15" hidden="false" customHeight="false" outlineLevel="0" collapsed="false">
      <c r="A835" s="562" t="s">
        <v>2092</v>
      </c>
      <c r="B835" s="563" t="s">
        <v>2093</v>
      </c>
      <c r="C835" s="565"/>
      <c r="D835" s="566"/>
    </row>
    <row r="836" customFormat="false" ht="15" hidden="false" customHeight="false" outlineLevel="0" collapsed="false">
      <c r="A836" s="564" t="s">
        <v>278</v>
      </c>
      <c r="B836" s="563" t="s">
        <v>279</v>
      </c>
      <c r="C836" s="565"/>
      <c r="D836" s="566"/>
    </row>
    <row r="837" customFormat="false" ht="15" hidden="false" customHeight="false" outlineLevel="0" collapsed="false">
      <c r="A837" s="562" t="s">
        <v>282</v>
      </c>
      <c r="B837" s="563" t="s">
        <v>283</v>
      </c>
      <c r="C837" s="565"/>
      <c r="D837" s="566"/>
    </row>
    <row r="838" customFormat="false" ht="15" hidden="false" customHeight="false" outlineLevel="0" collapsed="false">
      <c r="A838" s="564" t="s">
        <v>286</v>
      </c>
      <c r="B838" s="563" t="s">
        <v>287</v>
      </c>
      <c r="C838" s="565"/>
      <c r="D838" s="566"/>
    </row>
    <row r="839" customFormat="false" ht="15" hidden="false" customHeight="false" outlineLevel="0" collapsed="false">
      <c r="A839" s="562" t="s">
        <v>290</v>
      </c>
      <c r="B839" s="563" t="s">
        <v>291</v>
      </c>
      <c r="C839" s="565"/>
      <c r="D839" s="566"/>
    </row>
    <row r="840" customFormat="false" ht="15" hidden="false" customHeight="false" outlineLevel="0" collapsed="false">
      <c r="A840" s="562" t="s">
        <v>1126</v>
      </c>
      <c r="B840" s="563" t="s">
        <v>1127</v>
      </c>
      <c r="C840" s="565"/>
      <c r="D840" s="566"/>
    </row>
    <row r="841" customFormat="false" ht="15" hidden="false" customHeight="false" outlineLevel="0" collapsed="false">
      <c r="A841" s="562" t="s">
        <v>293</v>
      </c>
      <c r="B841" s="563" t="s">
        <v>294</v>
      </c>
      <c r="C841" s="565"/>
      <c r="D841" s="566"/>
    </row>
    <row r="842" customFormat="false" ht="15" hidden="false" customHeight="false" outlineLevel="0" collapsed="false">
      <c r="A842" s="564" t="s">
        <v>1648</v>
      </c>
      <c r="B842" s="563" t="s">
        <v>1649</v>
      </c>
      <c r="C842" s="565"/>
      <c r="D842" s="566"/>
    </row>
    <row r="843" customFormat="false" ht="15" hidden="false" customHeight="false" outlineLevel="0" collapsed="false">
      <c r="A843" s="564" t="s">
        <v>634</v>
      </c>
      <c r="B843" s="563" t="s">
        <v>635</v>
      </c>
      <c r="C843" s="565"/>
      <c r="D843" s="566"/>
    </row>
    <row r="844" customFormat="false" ht="15" hidden="false" customHeight="false" outlineLevel="0" collapsed="false">
      <c r="A844" s="564" t="s">
        <v>295</v>
      </c>
      <c r="B844" s="563" t="s">
        <v>296</v>
      </c>
      <c r="C844" s="565"/>
      <c r="D844" s="566"/>
    </row>
    <row r="845" customFormat="false" ht="15" hidden="false" customHeight="false" outlineLevel="0" collapsed="false">
      <c r="A845" s="564" t="s">
        <v>2094</v>
      </c>
      <c r="B845" s="563" t="s">
        <v>2095</v>
      </c>
      <c r="C845" s="565"/>
      <c r="D845" s="566"/>
    </row>
    <row r="846" customFormat="false" ht="15" hidden="false" customHeight="false" outlineLevel="0" collapsed="false">
      <c r="A846" s="562" t="s">
        <v>2096</v>
      </c>
      <c r="B846" s="563" t="s">
        <v>2097</v>
      </c>
      <c r="C846" s="565"/>
      <c r="D846" s="566"/>
    </row>
    <row r="847" customFormat="false" ht="15" hidden="false" customHeight="false" outlineLevel="0" collapsed="false">
      <c r="A847" s="564" t="s">
        <v>2098</v>
      </c>
      <c r="B847" s="563" t="s">
        <v>2099</v>
      </c>
      <c r="C847" s="565"/>
      <c r="D847" s="566"/>
    </row>
    <row r="848" customFormat="false" ht="15" hidden="false" customHeight="false" outlineLevel="0" collapsed="false">
      <c r="A848" s="562" t="s">
        <v>2100</v>
      </c>
      <c r="B848" s="563" t="s">
        <v>2101</v>
      </c>
      <c r="C848" s="565"/>
      <c r="D848" s="566"/>
    </row>
    <row r="849" customFormat="false" ht="15" hidden="false" customHeight="false" outlineLevel="0" collapsed="false">
      <c r="A849" s="562" t="s">
        <v>2102</v>
      </c>
      <c r="B849" s="563" t="s">
        <v>2103</v>
      </c>
      <c r="C849" s="565"/>
      <c r="D849" s="566"/>
    </row>
    <row r="850" customFormat="false" ht="15" hidden="false" customHeight="false" outlineLevel="0" collapsed="false">
      <c r="A850" s="562" t="s">
        <v>2105</v>
      </c>
      <c r="B850" s="563" t="s">
        <v>2106</v>
      </c>
      <c r="C850" s="565"/>
      <c r="D850" s="566"/>
    </row>
    <row r="851" customFormat="false" ht="15" hidden="false" customHeight="false" outlineLevel="0" collapsed="false">
      <c r="A851" s="562" t="s">
        <v>2107</v>
      </c>
      <c r="B851" s="563" t="s">
        <v>2108</v>
      </c>
      <c r="C851" s="565"/>
      <c r="D851" s="566"/>
    </row>
    <row r="852" customFormat="false" ht="15" hidden="false" customHeight="false" outlineLevel="0" collapsed="false">
      <c r="A852" s="564" t="s">
        <v>298</v>
      </c>
      <c r="B852" s="563" t="s">
        <v>299</v>
      </c>
      <c r="C852" s="565"/>
      <c r="D852" s="566"/>
    </row>
    <row r="853" customFormat="false" ht="15" hidden="false" customHeight="false" outlineLevel="0" collapsed="false">
      <c r="A853" s="562" t="s">
        <v>2448</v>
      </c>
      <c r="B853" s="563" t="s">
        <v>2449</v>
      </c>
      <c r="C853" s="565"/>
      <c r="D853" s="566"/>
    </row>
    <row r="854" customFormat="false" ht="15" hidden="false" customHeight="false" outlineLevel="0" collapsed="false">
      <c r="A854" s="562" t="s">
        <v>1650</v>
      </c>
      <c r="B854" s="563" t="s">
        <v>1651</v>
      </c>
      <c r="C854" s="565"/>
      <c r="D854" s="566"/>
    </row>
    <row r="855" customFormat="false" ht="15" hidden="false" customHeight="false" outlineLevel="0" collapsed="false">
      <c r="A855" s="562" t="s">
        <v>1652</v>
      </c>
      <c r="B855" s="563" t="s">
        <v>1653</v>
      </c>
      <c r="C855" s="565"/>
      <c r="D855" s="566"/>
    </row>
    <row r="856" customFormat="false" ht="15" hidden="false" customHeight="false" outlineLevel="0" collapsed="false">
      <c r="A856" s="562" t="s">
        <v>1655</v>
      </c>
      <c r="B856" s="563" t="s">
        <v>1656</v>
      </c>
      <c r="C856" s="565"/>
      <c r="D856" s="566"/>
    </row>
    <row r="857" customFormat="false" ht="15" hidden="false" customHeight="false" outlineLevel="0" collapsed="false">
      <c r="A857" s="562" t="s">
        <v>1657</v>
      </c>
      <c r="B857" s="563" t="s">
        <v>1658</v>
      </c>
      <c r="C857" s="565"/>
      <c r="D857" s="566"/>
    </row>
    <row r="858" customFormat="false" ht="15" hidden="false" customHeight="false" outlineLevel="0" collapsed="false">
      <c r="A858" s="562" t="s">
        <v>1660</v>
      </c>
      <c r="B858" s="563" t="s">
        <v>1661</v>
      </c>
      <c r="C858" s="565"/>
      <c r="D858" s="566"/>
    </row>
    <row r="859" customFormat="false" ht="15" hidden="false" customHeight="false" outlineLevel="0" collapsed="false">
      <c r="A859" s="562" t="s">
        <v>1662</v>
      </c>
      <c r="B859" s="563" t="s">
        <v>1663</v>
      </c>
      <c r="C859" s="565"/>
      <c r="D859" s="566"/>
    </row>
    <row r="860" customFormat="false" ht="15" hidden="false" customHeight="false" outlineLevel="0" collapsed="false">
      <c r="A860" s="562" t="s">
        <v>1665</v>
      </c>
      <c r="B860" s="563" t="s">
        <v>1666</v>
      </c>
      <c r="C860" s="565"/>
      <c r="D860" s="566"/>
    </row>
    <row r="861" customFormat="false" ht="15" hidden="false" customHeight="false" outlineLevel="0" collapsed="false">
      <c r="A861" s="562" t="s">
        <v>1667</v>
      </c>
      <c r="B861" s="563" t="s">
        <v>1668</v>
      </c>
      <c r="C861" s="565"/>
      <c r="D861" s="566"/>
    </row>
    <row r="862" customFormat="false" ht="15" hidden="false" customHeight="false" outlineLevel="0" collapsed="false">
      <c r="A862" s="562" t="s">
        <v>1669</v>
      </c>
      <c r="B862" s="563" t="s">
        <v>1670</v>
      </c>
      <c r="C862" s="565"/>
      <c r="D862" s="566"/>
    </row>
    <row r="863" customFormat="false" ht="15" hidden="false" customHeight="false" outlineLevel="0" collapsed="false">
      <c r="A863" s="562" t="s">
        <v>2450</v>
      </c>
      <c r="B863" s="563" t="s">
        <v>2451</v>
      </c>
      <c r="C863" s="565"/>
      <c r="D863" s="566"/>
    </row>
    <row r="864" customFormat="false" ht="15" hidden="false" customHeight="false" outlineLevel="0" collapsed="false">
      <c r="A864" s="564" t="s">
        <v>1671</v>
      </c>
      <c r="B864" s="563" t="s">
        <v>1672</v>
      </c>
      <c r="C864" s="565"/>
      <c r="D864" s="566"/>
    </row>
    <row r="865" customFormat="false" ht="15" hidden="false" customHeight="false" outlineLevel="0" collapsed="false">
      <c r="A865" s="564" t="s">
        <v>301</v>
      </c>
      <c r="B865" s="563" t="s">
        <v>302</v>
      </c>
      <c r="C865" s="565"/>
      <c r="D865" s="566"/>
    </row>
    <row r="866" customFormat="false" ht="15" hidden="false" customHeight="false" outlineLevel="0" collapsed="false">
      <c r="A866" s="564" t="s">
        <v>2109</v>
      </c>
      <c r="B866" s="563" t="s">
        <v>2110</v>
      </c>
      <c r="C866" s="565"/>
      <c r="D866" s="566"/>
    </row>
    <row r="867" customFormat="false" ht="15" hidden="false" customHeight="false" outlineLevel="0" collapsed="false">
      <c r="A867" s="562" t="s">
        <v>2452</v>
      </c>
      <c r="B867" s="563" t="s">
        <v>2453</v>
      </c>
      <c r="C867" s="565"/>
      <c r="D867" s="566"/>
    </row>
    <row r="868" customFormat="false" ht="15" hidden="false" customHeight="false" outlineLevel="0" collapsed="false">
      <c r="A868" s="564" t="s">
        <v>2111</v>
      </c>
      <c r="B868" s="563" t="s">
        <v>2112</v>
      </c>
      <c r="C868" s="565"/>
      <c r="D868" s="566"/>
    </row>
    <row r="869" customFormat="false" ht="15" hidden="false" customHeight="false" outlineLevel="0" collapsed="false">
      <c r="A869" s="564" t="s">
        <v>2113</v>
      </c>
      <c r="B869" s="563" t="s">
        <v>2114</v>
      </c>
      <c r="C869" s="565"/>
      <c r="D869" s="566"/>
    </row>
    <row r="870" customFormat="false" ht="15" hidden="false" customHeight="false" outlineLevel="0" collapsed="false">
      <c r="A870" s="562" t="s">
        <v>2574</v>
      </c>
      <c r="B870" s="563" t="s">
        <v>2575</v>
      </c>
      <c r="C870" s="565"/>
      <c r="D870" s="566"/>
    </row>
    <row r="871" customFormat="false" ht="15" hidden="false" customHeight="false" outlineLevel="0" collapsed="false">
      <c r="A871" s="562" t="s">
        <v>2455</v>
      </c>
      <c r="B871" s="563" t="s">
        <v>2456</v>
      </c>
      <c r="C871" s="565"/>
      <c r="D871" s="566"/>
    </row>
    <row r="872" customFormat="false" ht="15" hidden="false" customHeight="false" outlineLevel="0" collapsed="false">
      <c r="A872" s="562" t="s">
        <v>2457</v>
      </c>
      <c r="B872" s="563" t="s">
        <v>2458</v>
      </c>
      <c r="C872" s="565"/>
      <c r="D872" s="566"/>
    </row>
    <row r="873" customFormat="false" ht="15" hidden="false" customHeight="false" outlineLevel="0" collapsed="false">
      <c r="A873" s="562" t="s">
        <v>2576</v>
      </c>
      <c r="B873" s="563" t="s">
        <v>2577</v>
      </c>
      <c r="C873" s="565"/>
      <c r="D873" s="566"/>
    </row>
    <row r="874" customFormat="false" ht="15" hidden="false" customHeight="false" outlineLevel="0" collapsed="false">
      <c r="A874" s="562" t="s">
        <v>2459</v>
      </c>
      <c r="B874" s="563" t="s">
        <v>2460</v>
      </c>
      <c r="C874" s="565"/>
      <c r="D874" s="566"/>
    </row>
    <row r="875" customFormat="false" ht="15" hidden="false" customHeight="false" outlineLevel="0" collapsed="false">
      <c r="A875" s="562" t="s">
        <v>2461</v>
      </c>
      <c r="B875" s="563" t="s">
        <v>2462</v>
      </c>
    </row>
    <row r="876" customFormat="false" ht="15" hidden="false" customHeight="false" outlineLevel="0" collapsed="false">
      <c r="A876" s="564" t="s">
        <v>1673</v>
      </c>
      <c r="B876" s="563" t="s">
        <v>1674</v>
      </c>
    </row>
    <row r="877" customFormat="false" ht="15" hidden="false" customHeight="false" outlineLevel="0" collapsed="false">
      <c r="A877" s="562" t="s">
        <v>1676</v>
      </c>
      <c r="B877" s="563" t="s">
        <v>1677</v>
      </c>
    </row>
    <row r="878" customFormat="false" ht="15" hidden="false" customHeight="false" outlineLevel="0" collapsed="false">
      <c r="A878" s="562" t="s">
        <v>1678</v>
      </c>
      <c r="B878" s="563" t="s">
        <v>1679</v>
      </c>
    </row>
    <row r="879" customFormat="false" ht="15" hidden="false" customHeight="false" outlineLevel="0" collapsed="false">
      <c r="A879" s="562" t="s">
        <v>1680</v>
      </c>
      <c r="B879" s="563" t="s">
        <v>1681</v>
      </c>
    </row>
    <row r="880" customFormat="false" ht="15" hidden="false" customHeight="false" outlineLevel="0" collapsed="false">
      <c r="A880" s="564" t="s">
        <v>1682</v>
      </c>
      <c r="B880" s="563" t="s">
        <v>1683</v>
      </c>
    </row>
    <row r="881" customFormat="false" ht="15" hidden="false" customHeight="false" outlineLevel="0" collapsed="false">
      <c r="A881" s="562" t="s">
        <v>1684</v>
      </c>
      <c r="B881" s="563" t="s">
        <v>1685</v>
      </c>
    </row>
    <row r="882" customFormat="false" ht="15" hidden="false" customHeight="false" outlineLevel="0" collapsed="false">
      <c r="A882" s="562" t="s">
        <v>1687</v>
      </c>
      <c r="B882" s="563" t="s">
        <v>1688</v>
      </c>
    </row>
    <row r="883" customFormat="false" ht="15" hidden="false" customHeight="false" outlineLevel="0" collapsed="false">
      <c r="A883" s="562" t="s">
        <v>1690</v>
      </c>
      <c r="B883" s="563" t="s">
        <v>1691</v>
      </c>
    </row>
    <row r="884" customFormat="false" ht="15" hidden="false" customHeight="false" outlineLevel="0" collapsed="false">
      <c r="A884" s="562" t="s">
        <v>1692</v>
      </c>
      <c r="B884" s="563" t="s">
        <v>1693</v>
      </c>
    </row>
    <row r="885" customFormat="false" ht="15" hidden="false" customHeight="false" outlineLevel="0" collapsed="false">
      <c r="A885" s="562" t="s">
        <v>1694</v>
      </c>
      <c r="B885" s="563" t="s">
        <v>1695</v>
      </c>
    </row>
    <row r="886" customFormat="false" ht="15" hidden="false" customHeight="false" outlineLevel="0" collapsed="false">
      <c r="A886" s="562" t="s">
        <v>1696</v>
      </c>
      <c r="B886" s="563" t="s">
        <v>1697</v>
      </c>
    </row>
    <row r="887" customFormat="false" ht="15" hidden="false" customHeight="false" outlineLevel="0" collapsed="false">
      <c r="A887" s="564" t="s">
        <v>304</v>
      </c>
      <c r="B887" s="563" t="s">
        <v>305</v>
      </c>
    </row>
    <row r="888" customFormat="false" ht="12.75" hidden="false" customHeight="false" outlineLevel="0" collapsed="false">
      <c r="A888" s="593"/>
      <c r="B888" s="594"/>
    </row>
    <row r="889" customFormat="false" ht="12.75" hidden="false" customHeight="false" outlineLevel="0" collapsed="false">
      <c r="A889" s="593"/>
      <c r="B889" s="594"/>
    </row>
    <row r="890" customFormat="false" ht="12.75" hidden="false" customHeight="false" outlineLevel="0" collapsed="false">
      <c r="A890" s="593"/>
      <c r="B890" s="594"/>
    </row>
    <row r="891" customFormat="false" ht="12.75" hidden="false" customHeight="false" outlineLevel="0" collapsed="false">
      <c r="A891" s="595"/>
      <c r="B891" s="594"/>
    </row>
    <row r="892" customFormat="false" ht="12.75" hidden="false" customHeight="false" outlineLevel="0" collapsed="false">
      <c r="A892" s="593"/>
      <c r="B892" s="594"/>
    </row>
    <row r="893" customFormat="false" ht="12.75" hidden="false" customHeight="false" outlineLevel="0" collapsed="false">
      <c r="A893" s="593"/>
      <c r="B893" s="594"/>
    </row>
    <row r="894" customFormat="false" ht="12.75" hidden="false" customHeight="false" outlineLevel="0" collapsed="false">
      <c r="A894" s="593"/>
      <c r="B894" s="594"/>
    </row>
    <row r="895" customFormat="false" ht="12.75" hidden="false" customHeight="false" outlineLevel="0" collapsed="false">
      <c r="A895" s="593"/>
      <c r="B895" s="594"/>
    </row>
    <row r="896" customFormat="false" ht="12.75" hidden="false" customHeight="false" outlineLevel="0" collapsed="false">
      <c r="A896" s="593"/>
      <c r="B896" s="594"/>
    </row>
    <row r="897" customFormat="false" ht="12.75" hidden="false" customHeight="false" outlineLevel="0" collapsed="false">
      <c r="A897" s="593"/>
      <c r="B897" s="594"/>
    </row>
    <row r="898" customFormat="false" ht="13.5" hidden="false" customHeight="false" outlineLevel="0" collapsed="false">
      <c r="A898" s="596"/>
      <c r="B898" s="597"/>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Joan Bausse</cp:lastModifiedBy>
  <cp:lastPrinted>2013-11-13T15:17:03Z</cp:lastPrinted>
  <dcterms:modified xsi:type="dcterms:W3CDTF">2015-02-25T12:50:15Z</dcterms:modified>
  <cp:revision>0</cp:revision>
  <dc:subject/>
  <dc:title>Feuille d'aide au calcul de l'IBMR</dc:title>
</cp:coreProperties>
</file>