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<sst xmlns="http://schemas.openxmlformats.org/spreadsheetml/2006/main" count="6474" uniqueCount="5300">
  <si>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</si>
  <si>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</si>
  <si>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</si>
  <si>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</si>
  <si>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</si>
  <si>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</si>
  <si>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</si>
  <si>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</si>
  <si>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</si>
  <si>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</si>
  <si>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</si>
  <si>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</si>
  <si>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</si>
  <si>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</si>
  <si>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</si>
  <si>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</si>
  <si>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</si>
  <si>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</si>
  <si>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</si>
  <si>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</si>
  <si>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</si>
  <si>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</si>
  <si>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</si>
  <si>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</si>
  <si>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</si>
  <si>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</si>
  <si>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</si>
  <si>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</si>
  <si>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</si>
  <si>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</si>
  <si>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</si>
  <si>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</si>
  <si>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</si>
  <si>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</si>
  <si>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</si>
  <si>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</si>
  <si>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</si>
  <si>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</si>
  <si>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</si>
  <si>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</si>
  <si>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</si>
  <si>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</si>
  <si>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</si>
  <si>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</si>
  <si>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</si>
  <si>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</si>
  <si>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</si>
  <si>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</si>
  <si>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</si>
  <si>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</si>
  <si>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</si>
  <si>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</si>
  <si>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</si>
  <si>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</si>
  <si>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</si>
  <si>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</si>
  <si>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</si>
  <si>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</si>
  <si>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</si>
  <si>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</si>
  <si>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</si>
  <si>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</si>
  <si>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</si>
  <si>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</si>
  <si>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</si>
  <si>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</si>
  <si>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</si>
  <si>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</si>
  <si>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</si>
  <si>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</si>
  <si>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</si>
  <si>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</si>
  <si>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</si>
  <si>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</si>
  <si>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</si>
  <si>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</si>
  <si>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</si>
  <si>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</si>
  <si>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</si>
  <si>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</si>
  <si>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</si>
  <si>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</si>
  <si>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</si>
  <si>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</si>
  <si>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</si>
  <si>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</si>
  <si>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</si>
  <si>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</si>
  <si>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</si>
  <si>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</si>
  <si>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</si>
  <si>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</si>
  <si>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</si>
  <si>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</si>
  <si>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</si>
  <si>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</si>
  <si>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</si>
  <si>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</si>
  <si>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</si>
  <si>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</si>
  <si>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</si>
  <si>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</si>
  <si>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</si>
  <si>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</si>
  <si>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</si>
  <si>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</si>
  <si>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</si>
  <si>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</si>
  <si>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</si>
  <si>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</si>
  <si>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</si>
  <si>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</si>
  <si>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</si>
  <si>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</si>
  <si>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</si>
  <si>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</si>
  <si>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</si>
  <si>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</si>
  <si>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</si>
  <si>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</si>
  <si>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</si>
  <si>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</si>
  <si>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</si>
  <si>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</si>
  <si>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</si>
  <si>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</si>
  <si>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</si>
  <si>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</si>
  <si>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</si>
  <si>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</si>
  <si>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</si>
  <si>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</si>
  <si>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</si>
  <si>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</si>
  <si>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</si>
  <si>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</si>
  <si>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</si>
  <si>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</si>
  <si>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</si>
  <si>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</si>
  <si>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</si>
  <si>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</si>
  <si>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</si>
  <si>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</si>
  <si>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</si>
  <si>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</si>
  <si>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</si>
  <si>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</si>
  <si>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</si>
  <si>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</si>
  <si>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</si>
  <si>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</si>
  <si>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</si>
  <si>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</si>
  <si>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</si>
  <si>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</si>
  <si>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</si>
  <si>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</si>
  <si>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</si>
  <si>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</si>
  <si>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</si>
  <si>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</si>
  <si>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</si>
  <si>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</si>
  <si>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</si>
  <si>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</si>
  <si>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</si>
  <si>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</si>
  <si>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</si>
  <si>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</si>
  <si>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</si>
  <si>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</si>
  <si>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</si>
  <si>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</si>
  <si>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</si>
  <si>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</si>
  <si>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</si>
  <si>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</si>
  <si>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</si>
  <si>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</si>
  <si>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</si>
  <si>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</si>
  <si>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</si>
  <si>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</si>
  <si>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</si>
  <si>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</si>
  <si>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</si>
  <si>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</si>
  <si>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</si>
  <si>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</si>
  <si>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</si>
  <si>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</si>
  <si>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</si>
  <si>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</si>
  <si>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</si>
  <si>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</si>
  <si>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</si>
  <si>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</si>
  <si>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</si>
  <si>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</si>
  <si>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</si>
  <si>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</si>
  <si>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</si>
  <si>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</si>
  <si>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</si>
  <si>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</si>
  <si>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</si>
  <si>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</si>
  <si>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</si>
  <si>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</si>
  <si>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</si>
  <si>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</si>
  <si>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</si>
  <si>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</si>
  <si>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</si>
  <si>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</si>
  <si>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</si>
  <si>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</si>
  <si>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</si>
  <si>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</si>
  <si>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</si>
  <si>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</si>
  <si>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</si>
  <si>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</si>
  <si>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</si>
  <si>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</si>
  <si>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</si>
  <si>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</si>
  <si>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</si>
  <si>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</si>
  <si>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</si>
  <si>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</si>
  <si>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</si>
  <si>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</si>
  <si>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</si>
  <si>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</si>
  <si>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</si>
  <si>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</si>
  <si>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</si>
  <si>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</si>
  <si>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</si>
  <si>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</si>
  <si>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</si>
  <si>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</si>
  <si>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</si>
  <si>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</si>
  <si>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</si>
  <si>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</si>
  <si>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</si>
  <si>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</si>
  <si>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</si>
  <si>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</si>
  <si>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</si>
  <si>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</si>
  <si>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</si>
  <si>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</si>
  <si>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</si>
  <si>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</si>
  <si>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</si>
  <si>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</si>
  <si>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</si>
  <si>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</si>
  <si>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</si>
  <si>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</si>
  <si>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</si>
  <si>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</si>
  <si>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</si>
  <si>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</si>
  <si>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</si>
  <si>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</si>
  <si>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</si>
  <si>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</si>
  <si>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</si>
  <si>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</si>
  <si>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</si>
  <si>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</si>
  <si>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</si>
  <si>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</si>
  <si>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</si>
  <si>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</si>
  <si>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</si>
  <si>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</si>
  <si>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</si>
  <si>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</si>
  <si>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</si>
  <si>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</si>
  <si>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</si>
  <si>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</si>
  <si>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</si>
  <si>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</si>
  <si>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</si>
  <si>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</si>
  <si>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</si>
  <si>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</si>
  <si>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</si>
  <si>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</si>
  <si>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</si>
  <si>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</si>
  <si>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</si>
  <si>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</si>
  <si>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</si>
  <si>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</si>
  <si>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</si>
  <si>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</si>
  <si>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</si>
  <si>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</si>
  <si>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</si>
  <si>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</si>
  <si>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</si>
  <si>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</si>
  <si>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</si>
  <si>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</si>
  <si>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</si>
  <si>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</si>
  <si>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</si>
  <si>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</si>
  <si>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</si>
  <si>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</si>
  <si>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</si>
  <si>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</si>
  <si>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</si>
  <si>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</si>
  <si>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</si>
  <si>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</si>
  <si>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</si>
  <si>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</si>
  <si>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</si>
  <si>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</si>
  <si>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</si>
  <si>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</si>
  <si>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</si>
  <si>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</si>
  <si>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</si>
  <si>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</si>
  <si>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</si>
  <si>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</si>
  <si>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</si>
  <si>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</si>
  <si>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</si>
  <si>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</si>
  <si>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</si>
  <si>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</si>
  <si>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</si>
  <si>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</si>
  <si>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</si>
  <si>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</si>
  <si>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</si>
  <si>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</si>
  <si>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</si>
  <si>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</si>
  <si>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</si>
  <si>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</si>
  <si>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</si>
  <si>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</si>
  <si>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</si>
  <si>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</si>
  <si>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</si>
  <si>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</si>
  <si>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</si>
  <si>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</si>
  <si>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</si>
  <si>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</si>
  <si>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</si>
  <si>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</si>
  <si>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</si>
  <si>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</si>
  <si>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</si>
  <si>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</si>
  <si>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</si>
  <si>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</si>
  <si>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</si>
  <si>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</si>
  <si>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</si>
  <si>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</si>
  <si>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</si>
  <si>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</si>
  <si>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</si>
  <si>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</si>
  <si>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</si>
  <si>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</si>
  <si>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</si>
  <si>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</si>
  <si>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</si>
  <si>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</si>
  <si>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</si>
  <si>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</si>
  <si>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</si>
  <si>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</si>
  <si>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</si>
  <si>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</si>
  <si>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</si>
  <si>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</si>
  <si>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</si>
  <si>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</si>
  <si>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</si>
  <si>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</si>
  <si>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</si>
  <si>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</si>
  <si>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</si>
  <si>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</si>
  <si>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</si>
  <si>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</si>
  <si>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</si>
  <si>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</si>
  <si>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</si>
  <si>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</si>
  <si>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</si>
  <si>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</si>
  <si>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</si>
  <si>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</si>
  <si>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</si>
  <si>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</si>
  <si>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</si>
  <si>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</si>
  <si>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</si>
  <si>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</si>
  <si>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</si>
  <si>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</si>
  <si>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</si>
  <si>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</si>
  <si>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</si>
  <si>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</si>
  <si>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</si>
  <si>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</si>
  <si>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</si>
  <si>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</si>
  <si>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</si>
  <si>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</si>
  <si>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</si>
  <si>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</si>
  <si>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</si>
  <si>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</si>
  <si>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</si>
  <si>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</si>
  <si>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</si>
  <si>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</si>
  <si>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</si>
  <si>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</si>
  <si>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</si>
  <si>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</si>
  <si>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</si>
  <si>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</si>
  <si>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</si>
  <si>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</si>
  <si>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</si>
  <si>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</si>
  <si>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</si>
  <si>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</si>
  <si>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</si>
  <si>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</si>
  <si>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</si>
  <si>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</si>
  <si>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</si>
  <si>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</si>
  <si>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</si>
  <si>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</si>
  <si>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</si>
  <si>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</si>
  <si>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</si>
  <si>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</si>
  <si>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</si>
  <si>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</si>
  <si>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</si>
  <si>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</si>
  <si>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</si>
  <si>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</si>
  <si>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</si>
  <si>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</si>
  <si>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</si>
  <si>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</si>
  <si>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</si>
  <si>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</si>
  <si>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</si>
  <si>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</si>
  <si>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</si>
  <si>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</si>
  <si>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</si>
  <si>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</si>
  <si>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</si>
  <si>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</si>
  <si>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</si>
  <si>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</si>
  <si>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</si>
  <si>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</si>
  <si>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</si>
  <si>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</si>
  <si>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</si>
  <si>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</si>
  <si>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</si>
  <si>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</si>
  <si>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</si>
  <si>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</si>
  <si>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</si>
  <si>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</si>
  <si>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</si>
  <si>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</si>
  <si>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</si>
  <si>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</si>
  <si>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</si>
  <si>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</si>
  <si>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</si>
  <si>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</si>
  <si>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</si>
  <si>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</si>
  <si>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</si>
  <si>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</si>
  <si>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</si>
  <si>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</si>
  <si>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</si>
  <si>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</si>
  <si>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</si>
  <si>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</si>
  <si>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</si>
  <si>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</si>
  <si>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</si>
  <si>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</si>
  <si>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</si>
  <si>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</si>
  <si>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</si>
  <si>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</si>
  <si>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</si>
  <si>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</si>
  <si>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</si>
  <si>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</si>
  <si>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</si>
  <si>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</si>
  <si>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</si>
  <si>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</si>
  <si>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</si>
  <si>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</si>
  <si>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</si>
  <si>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</si>
  <si>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</si>
  <si>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</si>
  <si>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</si>
  <si>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</si>
  <si>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</si>
  <si>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</si>
  <si>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</si>
  <si>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</si>
  <si>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</si>
  <si>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</si>
  <si>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</si>
  <si>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</si>
  <si>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</si>
  <si>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</si>
  <si>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</si>
  <si>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</si>
  <si>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</si>
  <si>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</si>
  <si>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</si>
  <si>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</si>
  <si>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</si>
  <si>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</si>
  <si>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</si>
  <si>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</si>
  <si>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</si>
  <si>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</si>
  <si>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</si>
  <si>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</si>
  <si>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</si>
  <si>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</si>
  <si>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</si>
  <si>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</si>
  <si>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</si>
  <si>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</si>
  <si>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</si>
  <si>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</si>
  <si>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</si>
  <si>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</si>
  <si>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</si>
  <si>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</si>
  <si>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</si>
  <si>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</si>
  <si>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</si>
  <si>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</si>
  <si>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</si>
  <si>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</si>
  <si>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</si>
  <si>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</si>
  <si>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</si>
  <si>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</si>
  <si>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</si>
  <si>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</si>
  <si>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</si>
  <si>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</si>
  <si>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</si>
  <si>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</si>
  <si>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</si>
  <si>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</si>
  <si>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</si>
  <si>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</si>
  <si>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</si>
  <si>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</si>
  <si>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</si>
  <si>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</si>
  <si>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</si>
  <si>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</si>
  <si>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</si>
  <si>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</si>
  <si>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</si>
  <si>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</si>
  <si>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</si>
  <si>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</si>
  <si>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</si>
  <si>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</si>
  <si>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</si>
  <si>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</si>
  <si>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</si>
  <si>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</si>
  <si>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</si>
  <si>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</si>
  <si>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</si>
  <si>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</si>
  <si>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</si>
  <si>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</si>
  <si>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</si>
  <si>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</si>
  <si>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</si>
  <si>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</si>
  <si>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</si>
  <si>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</si>
  <si>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</si>
  <si>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</si>
  <si>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</si>
  <si>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</si>
  <si>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</si>
  <si>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</si>
  <si>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</si>
  <si>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</si>
  <si>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</si>
  <si>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</si>
  <si>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</si>
  <si>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</si>
  <si>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</si>
  <si>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</si>
  <si>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</si>
  <si>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</si>
  <si>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</si>
  <si>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</si>
  <si>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</si>
  <si>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</si>
  <si>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</si>
  <si>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</si>
  <si>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</si>
  <si>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</si>
  <si>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</si>
  <si>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</si>
  <si>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</si>
  <si>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</si>
  <si>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</si>
  <si>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</si>
  <si>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</si>
  <si>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</si>
  <si>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</si>
  <si>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</si>
  <si>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</si>
  <si>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</si>
  <si>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</si>
  <si>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</si>
  <si>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</si>
  <si>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</si>
  <si>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</si>
  <si>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</si>
  <si>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</si>
  <si>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</si>
  <si>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</si>
  <si>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</si>
  <si>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</si>
  <si>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</si>
  <si>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</si>
  <si>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</si>
  <si>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</si>
  <si>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</si>
  <si>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</si>
  <si>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</si>
  <si>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</si>
  <si>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</si>
  <si>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</si>
  <si>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</si>
  <si>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</si>
  <si>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</si>
  <si>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</si>
  <si>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</si>
  <si>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</si>
  <si>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</si>
  <si>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</si>
  <si>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</si>
  <si>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</si>
  <si>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</si>
  <si>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</si>
  <si>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</si>
  <si>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</si>
  <si>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</si>
  <si>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</si>
  <si>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</si>
  <si>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</si>
  <si>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</si>
  <si>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</si>
  <si>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</si>
  <si>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</si>
  <si>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</si>
  <si>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</si>
  <si>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</si>
  <si>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</si>
  <si>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</si>
  <si>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</si>
  <si>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</si>
  <si>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</si>
  <si>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</si>
  <si>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</si>
  <si>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</si>
  <si>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</si>
  <si>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</si>
  <si>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</si>
  <si>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</si>
  <si>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</si>
  <si>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</si>
  <si>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</si>
  <si>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</si>
  <si>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</si>
  <si>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</si>
  <si>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</si>
  <si>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</si>
  <si>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</si>
  <si>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</si>
  <si>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</si>
  <si>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</si>
  <si>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</si>
  <si>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</si>
  <si>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</si>
  <si>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</si>
  <si>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</si>
  <si>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</si>
  <si>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</si>
  <si>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</si>
  <si>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</si>
  <si>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</si>
  <si>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</si>
  <si>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</si>
  <si>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</si>
  <si>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</si>
  <si>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</si>
  <si>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</si>
  <si>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</si>
  <si>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</si>
  <si>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</si>
  <si>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</si>
  <si>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</si>
  <si>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</si>
  <si>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</si>
  <si>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</si>
  <si>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</si>
  <si>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</si>
  <si>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</si>
  <si>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</si>
  <si>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</si>
  <si>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</si>
  <si>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</si>
  <si>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</si>
  <si>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</si>
  <si>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</si>
  <si>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</si>
  <si>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</si>
  <si>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</si>
  <si>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</si>
  <si>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</si>
  <si>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</si>
  <si>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</si>
  <si>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</si>
  <si>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</si>
  <si>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</si>
  <si>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</si>
  <si>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</si>
  <si>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</si>
  <si>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</si>
  <si>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</si>
  <si>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</si>
  <si>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</si>
  <si>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</si>
  <si>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</si>
  <si>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</si>
  <si>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</si>
  <si>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</si>
  <si>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</si>
  <si>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</si>
  <si>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</si>
  <si>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</si>
  <si>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</si>
  <si>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</si>
  <si>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</si>
  <si>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</si>
  <si>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</si>
  <si>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</si>
  <si>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</si>
  <si>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</si>
  <si>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</si>
  <si>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</si>
  <si>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</si>
  <si>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</si>
  <si>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</si>
  <si>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</si>
  <si>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</si>
  <si>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</si>
  <si>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</si>
  <si>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</si>
  <si>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</si>
  <si>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</si>
  <si>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</si>
  <si>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</si>
  <si>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</si>
  <si>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</si>
  <si>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</si>
  <si>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</si>
  <si>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</si>
  <si>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</si>
  <si>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</si>
  <si>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</si>
  <si>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</si>
  <si>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</si>
  <si>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</si>
  <si>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</si>
  <si>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</si>
  <si>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</si>
  <si>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</si>
  <si>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</si>
  <si>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</si>
  <si>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</si>
  <si>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</si>
  <si>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</si>
  <si>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</si>
  <si>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</si>
  <si>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</si>
  <si>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</si>
  <si>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</si>
  <si>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</si>
  <si>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</si>
  <si>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</si>
  <si>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</si>
  <si>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</si>
  <si>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</si>
  <si>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</si>
  <si>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</si>
  <si>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</si>
  <si>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</si>
  <si>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</si>
  <si>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</si>
  <si>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</si>
  <si>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</si>
  <si>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</si>
  <si>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</si>
  <si>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</si>
  <si>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</si>
  <si>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</si>
  <si>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</si>
  <si>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</si>
  <si>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</si>
  <si>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</si>
  <si>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</si>
  <si>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</si>
  <si>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</si>
  <si>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</si>
  <si>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</si>
  <si>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</si>
  <si>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</si>
  <si>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</si>
  <si>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</si>
  <si>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</si>
  <si>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</si>
  <si>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</si>
  <si>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</si>
  <si>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</si>
  <si>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</si>
  <si>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</si>
  <si>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</si>
  <si>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</si>
  <si>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</si>
  <si>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</si>
  <si>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</si>
  <si>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</si>
  <si>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</si>
  <si>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</si>
  <si>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</si>
  <si>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</si>
  <si>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</si>
  <si>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</si>
  <si>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</si>
  <si>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</si>
  <si>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</si>
  <si>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</si>
  <si>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</si>
  <si>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</si>
  <si>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</si>
  <si>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</si>
  <si>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</si>
  <si>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</si>
  <si>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</si>
  <si>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</si>
  <si>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</si>
  <si>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</si>
  <si>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</si>
  <si>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</si>
  <si>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</si>
  <si>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</si>
  <si>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</si>
  <si>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</si>
  <si>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</si>
  <si>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</si>
  <si>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</si>
  <si>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</si>
  <si>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</si>
  <si>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</si>
  <si>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</si>
  <si>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</si>
  <si>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</si>
  <si>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</si>
  <si>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</si>
  <si>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</si>
  <si>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</si>
  <si>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</si>
  <si>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</si>
  <si>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</si>
  <si>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</si>
  <si>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</si>
  <si>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</si>
  <si>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</si>
  <si>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</si>
  <si>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</si>
  <si>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</si>
  <si>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</si>
  <si>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</si>
  <si>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</si>
  <si>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</si>
  <si>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</si>
  <si>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</si>
  <si>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</si>
  <si>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</si>
  <si>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</si>
  <si>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</si>
  <si>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</si>
  <si>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</si>
  <si>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</si>
  <si>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</si>
  <si>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</si>
  <si>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</si>
  <si>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</si>
  <si>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</si>
  <si>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</si>
  <si>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</si>
  <si>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</si>
  <si>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</si>
  <si>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</si>
  <si>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</si>
  <si>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</si>
  <si>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</si>
  <si>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</si>
  <si>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</si>
  <si>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</si>
  <si>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</si>
  <si>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</si>
  <si>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</si>
  <si>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</si>
  <si>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</si>
  <si>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</si>
  <si>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</si>
  <si>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</si>
  <si>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</si>
  <si>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</si>
  <si>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</si>
  <si>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</si>
  <si>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</si>
  <si>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</si>
  <si>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</si>
  <si>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</si>
  <si>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</si>
  <si>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</si>
  <si>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</si>
  <si>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</si>
  <si>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</si>
  <si>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</si>
  <si>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</si>
  <si>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</si>
  <si>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</si>
  <si>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</si>
  <si>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</si>
  <si>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</si>
  <si>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</si>
  <si>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</si>
  <si>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</si>
  <si>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</si>
  <si>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</si>
  <si>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</si>
  <si>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</si>
  <si>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</si>
  <si>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</si>
  <si>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</si>
  <si>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</si>
  <si>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</si>
  <si>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</si>
  <si>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</si>
  <si>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</si>
  <si>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</si>
  <si>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</si>
  <si>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</si>
  <si>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</si>
  <si>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</si>
  <si>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</si>
  <si>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</si>
  <si>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</si>
  <si>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</si>
  <si>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</si>
  <si>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</si>
  <si>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</si>
  <si>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</si>
  <si>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</si>
  <si>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</si>
  <si>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</si>
  <si>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</si>
  <si>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</si>
  <si>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</si>
  <si>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</si>
  <si>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</si>
  <si>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</si>
  <si>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</si>
  <si>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</si>
  <si>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</si>
  <si>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</si>
  <si>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</si>
  <si>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</si>
  <si>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</si>
  <si>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</si>
  <si>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</si>
  <si>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</si>
  <si>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</si>
  <si>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</si>
  <si>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</si>
  <si>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</si>
  <si>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</si>
  <si>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</si>
  <si>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</si>
  <si>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</si>
  <si>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</si>
  <si>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</si>
  <si>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</si>
  <si>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</si>
  <si>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</si>
  <si>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</si>
  <si>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</si>
  <si>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</si>
  <si>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</si>
  <si>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</si>
  <si>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</si>
  <si>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</si>
  <si>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</si>
  <si>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</si>
  <si>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</si>
  <si>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</si>
  <si>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</si>
  <si>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</si>
  <si>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</si>
  <si>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</si>
  <si>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</si>
  <si>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</si>
  <si>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</si>
  <si>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</si>
  <si>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</si>
  <si>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</si>
  <si>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</si>
  <si>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</si>
  <si>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</si>
  <si>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</si>
  <si>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</si>
  <si>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</si>
  <si>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</si>
  <si>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</si>
  <si>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</si>
  <si>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</si>
  <si>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</si>
  <si>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</si>
  <si>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</si>
  <si>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</si>
  <si>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</si>
  <si>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</si>
  <si>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</si>
  <si>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</si>
  <si>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</si>
  <si>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</si>
  <si>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</si>
  <si>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</si>
  <si>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</si>
  <si>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</si>
  <si>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</si>
  <si>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</si>
  <si>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</si>
  <si>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</si>
  <si>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</si>
  <si>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</si>
  <si>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</si>
  <si>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</si>
  <si>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</si>
  <si>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</si>
  <si>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</si>
  <si>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</si>
  <si>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</si>
  <si>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</si>
  <si>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</si>
  <si>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</si>
  <si>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</si>
  <si>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</si>
  <si>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</si>
  <si>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</si>
  <si>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</si>
  <si>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</si>
  <si>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</si>
  <si>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</si>
  <si>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</si>
  <si>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</si>
  <si>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</si>
  <si>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</si>
  <si>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</si>
  <si>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</si>
  <si>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</si>
  <si>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</si>
  <si>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</si>
  <si>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</si>
  <si>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</si>
  <si>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</si>
  <si>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</si>
  <si>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</si>
  <si>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</si>
  <si>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</si>
  <si>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</si>
  <si>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</si>
  <si>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</si>
  <si>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</si>
  <si>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</si>
  <si>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</si>
  <si>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</si>
  <si>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</si>
  <si>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</si>
  <si>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</si>
  <si>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</si>
  <si>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</si>
  <si>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</si>
  <si>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</si>
  <si>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</si>
  <si>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</si>
  <si>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</si>
  <si>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</si>
  <si>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</si>
  <si>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</si>
  <si>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</si>
  <si>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</si>
  <si>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</si>
  <si>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</si>
  <si>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</si>
  <si>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</si>
  <si>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</si>
  <si>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</si>
  <si>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</si>
  <si>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</si>
  <si>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</si>
  <si>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</si>
  <si>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</si>
  <si>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</si>
  <si>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</si>
  <si>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</si>
  <si>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</si>
  <si>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</si>
  <si>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</si>
  <si>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</si>
  <si>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</si>
  <si>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</si>
  <si>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</si>
  <si>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</si>
  <si>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</si>
  <si>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</si>
  <si>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</si>
  <si>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</si>
  <si>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</si>
  <si>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</si>
  <si>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</si>
  <si>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</si>
  <si>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</si>
  <si>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</si>
  <si>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</si>
  <si>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</si>
  <si>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</si>
  <si>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</si>
  <si>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</si>
  <si>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</si>
  <si>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</si>
  <si>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</si>
  <si>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</si>
  <si>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</si>
  <si>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</si>
  <si>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</si>
  <si>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</si>
  <si>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</si>
  <si>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</si>
  <si>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</si>
  <si>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</si>
  <si>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</si>
  <si>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</si>
  <si>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</si>
  <si>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</si>
  <si>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</si>
  <si>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</si>
  <si>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</si>
  <si>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</si>
  <si>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</si>
  <si>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</si>
  <si>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</si>
  <si>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</si>
  <si>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</si>
  <si>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</si>
  <si>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</si>
  <si>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</si>
  <si>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</si>
  <si>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</si>
  <si>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</si>
  <si>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</si>
  <si>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</si>
  <si>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</si>
  <si>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</si>
  <si>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</si>
  <si>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</si>
  <si>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</si>
  <si>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</si>
  <si>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</si>
  <si>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</si>
  <si>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</si>
  <si>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</si>
  <si>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</si>
  <si>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</si>
  <si>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</si>
  <si>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</si>
  <si>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</si>
  <si>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</si>
  <si>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</si>
  <si>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</si>
  <si>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</si>
  <si>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</si>
  <si>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</si>
  <si>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</si>
  <si>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</si>
  <si>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</si>
  <si>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</si>
  <si>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</si>
  <si>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</si>
  <si>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</si>
  <si>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</si>
  <si>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</si>
  <si>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</si>
  <si>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</si>
  <si>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</si>
  <si>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</si>
  <si>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</si>
  <si>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</si>
  <si>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</si>
  <si>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</si>
  <si>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</si>
  <si>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</si>
  <si>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</si>
  <si>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</si>
  <si>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</si>
  <si>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</si>
  <si>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</si>
  <si>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</si>
  <si>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</si>
  <si>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</si>
  <si>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</si>
  <si>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</si>
  <si>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</si>
  <si>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</si>
  <si>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</si>
  <si>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</si>
  <si>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</si>
  <si>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</si>
  <si>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</si>
  <si>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</si>
  <si>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</si>
  <si>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</si>
  <si>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</si>
  <si>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</si>
  <si>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</si>
  <si>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</si>
  <si>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</si>
  <si>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</si>
  <si>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</si>
  <si>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</si>
  <si>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</si>
  <si>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</si>
  <si>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</si>
  <si>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</si>
  <si>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</si>
  <si>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</si>
  <si>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</si>
  <si>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</si>
  <si>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</si>
  <si>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</si>
  <si>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</si>
  <si>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</si>
  <si>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</si>
  <si>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</si>
  <si>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</si>
  <si>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</si>
  <si>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</si>
  <si>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</si>
  <si>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</si>
  <si>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</si>
  <si>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</si>
  <si>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</si>
  <si>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</si>
  <si>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</si>
  <si>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</si>
  <si>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</si>
  <si>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</si>
  <si>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</si>
  <si>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</si>
  <si>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</si>
  <si>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</si>
  <si>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</si>
  <si>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</si>
  <si>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</si>
  <si>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</si>
  <si>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</si>
  <si>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</si>
  <si>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</si>
  <si>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</si>
  <si>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</si>
  <si>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</si>
  <si>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</si>
  <si>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</si>
  <si>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</si>
  <si>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</si>
  <si>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</si>
  <si>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</si>
  <si>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</si>
  <si>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</si>
  <si>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</si>
  <si>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</si>
  <si>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</si>
  <si>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</si>
  <si>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</si>
  <si>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</si>
  <si>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</si>
  <si>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</si>
  <si>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</si>
  <si>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</si>
  <si>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</si>
  <si>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</si>
  <si>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</si>
  <si>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</si>
  <si>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</si>
  <si>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</si>
  <si>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</si>
  <si>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</si>
  <si>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</si>
  <si>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</si>
  <si>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</si>
  <si>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</si>
  <si>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</si>
  <si>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</si>
  <si>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</si>
  <si>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</si>
  <si>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</si>
  <si>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</si>
  <si>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</si>
  <si>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</si>
  <si>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</si>
  <si>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</si>
  <si>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</si>
  <si>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</si>
  <si>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</si>
  <si>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</si>
  <si>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</si>
  <si>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</si>
  <si>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</si>
  <si>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</si>
  <si>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</si>
  <si>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</si>
  <si>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</si>
  <si>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</si>
  <si>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</si>
  <si>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</si>
  <si>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</si>
  <si>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</si>
  <si>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</si>
  <si>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</si>
  <si>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</si>
  <si>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</si>
  <si>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</si>
  <si>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</si>
  <si>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</si>
  <si>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</si>
  <si>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</si>
  <si>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</si>
  <si>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</si>
  <si>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</si>
  <si>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</si>
  <si>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</si>
  <si>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</si>
  <si>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</si>
  <si>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</si>
  <si>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</si>
  <si>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</si>
  <si>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</si>
  <si>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</si>
  <si>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</si>
  <si>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</si>
  <si>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</si>
  <si>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</si>
  <si>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</si>
  <si>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</si>
  <si>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</si>
  <si>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</si>
  <si>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</si>
  <si>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</si>
  <si>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</si>
  <si>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</si>
  <si>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</si>
  <si>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</si>
  <si>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</si>
  <si>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</si>
  <si>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</si>
  <si>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</si>
  <si>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</si>
  <si>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</si>
  <si>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</si>
  <si>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</si>
  <si>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</si>
  <si>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</si>
  <si>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</si>
  <si>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</si>
  <si>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</si>
  <si>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</si>
  <si>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</si>
  <si>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</si>
  <si>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</si>
  <si>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</si>
  <si>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</si>
  <si>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</si>
  <si>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</si>
  <si>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</si>
  <si>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</si>
  <si>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</si>
  <si>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</si>
  <si>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</si>
  <si>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</si>
  <si>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</si>
  <si>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</si>
  <si>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</si>
  <si>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</si>
  <si>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</si>
  <si>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</si>
  <si>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</si>
  <si>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</si>
  <si>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</si>
  <si>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</si>
  <si>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</si>
  <si>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</si>
  <si>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</si>
  <si>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</si>
  <si>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</si>
  <si>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</si>
  <si>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</si>
  <si>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</si>
  <si>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</si>
  <si>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</si>
  <si>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</si>
  <si>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</si>
  <si>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</si>
  <si>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</si>
  <si>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</si>
  <si>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</si>
  <si>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</si>
  <si>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</si>
  <si>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</si>
  <si>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</si>
  <si>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</si>
  <si>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</si>
  <si>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</si>
  <si>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</si>
  <si>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</si>
  <si>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</si>
  <si>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</si>
  <si>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</si>
  <si>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</si>
  <si>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</si>
  <si>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</si>
  <si>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</si>
  <si>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</si>
  <si>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</si>
  <si>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</si>
  <si>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</si>
  <si>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</si>
  <si>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</si>
  <si>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</si>
  <si>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</si>
  <si>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</si>
  <si>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</si>
  <si>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</si>
  <si>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</si>
  <si>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</si>
  <si>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</si>
  <si>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</si>
  <si>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</si>
  <si>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</si>
  <si>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</si>
  <si>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</si>
  <si>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</si>
  <si>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</si>
  <si>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</si>
  <si>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</si>
  <si>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</si>
  <si>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</si>
  <si>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</si>
  <si>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</si>
  <si>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</si>
  <si>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</si>
  <si>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</si>
  <si>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</si>
  <si>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</si>
  <si>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</si>
  <si>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</si>
  <si>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</si>
  <si>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</si>
  <si>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</si>
  <si>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</si>
  <si>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</si>
  <si>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</si>
  <si>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</si>
  <si>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</si>
  <si>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</si>
  <si>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</si>
  <si>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</si>
  <si>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</si>
  <si>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</si>
  <si>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</si>
  <si>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</si>
  <si>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</si>
  <si>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</si>
  <si>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</si>
  <si>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</si>
  <si>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</si>
  <si>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</si>
  <si>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</si>
  <si>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</si>
  <si>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</si>
  <si>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</si>
  <si>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</si>
  <si>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</si>
  <si>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</si>
  <si>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</si>
  <si>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</si>
  <si>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</si>
  <si>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</si>
  <si>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</si>
  <si>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</si>
  <si>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</si>
  <si>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</si>
  <si>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</si>
  <si>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</si>
  <si>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</si>
  <si>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</si>
  <si>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</si>
  <si>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</si>
  <si>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</si>
  <si>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</si>
  <si>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</si>
  <si>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</si>
  <si>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</si>
  <si>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</si>
  <si>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</si>
  <si>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</si>
  <si>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</si>
  <si>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</si>
  <si>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</si>
  <si>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</si>
  <si>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</si>
  <si>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</si>
  <si>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</si>
  <si>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</si>
  <si>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</si>
  <si>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</si>
  <si>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</si>
  <si>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</si>
  <si>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</si>
  <si>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</si>
  <si>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</si>
  <si>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</si>
  <si>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</si>
  <si>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</si>
  <si>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</si>
  <si>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</si>
  <si>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</si>
  <si>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</si>
  <si>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</si>
  <si>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</si>
  <si>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</si>
  <si>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</si>
  <si>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</si>
  <si>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</si>
  <si>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</si>
  <si>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</si>
  <si>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</si>
  <si>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</si>
  <si>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</si>
  <si>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</si>
  <si>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</si>
  <si>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</si>
  <si>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</si>
  <si>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</si>
  <si>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</si>
  <si>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</si>
  <si>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</si>
  <si>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</si>
  <si>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</si>
  <si>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</si>
  <si>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</si>
  <si>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</si>
  <si>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</si>
  <si>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</si>
  <si>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</si>
  <si>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</si>
  <si>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</si>
  <si>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</si>
  <si>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</si>
  <si>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</si>
  <si>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</si>
  <si>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</si>
  <si>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</si>
  <si>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</si>
  <si>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</si>
  <si>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</si>
  <si>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</si>
  <si>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</si>
  <si>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</si>
  <si>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</si>
  <si>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</si>
  <si>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</si>
  <si>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</si>
  <si>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</si>
  <si>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</si>
  <si>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</si>
  <si>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</si>
  <si>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</si>
  <si>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</si>
  <si>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</si>
  <si>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</si>
  <si>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</si>
  <si>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</si>
  <si>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</si>
  <si>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</si>
  <si>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</si>
  <si>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</si>
  <si>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</si>
  <si>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</si>
  <si>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</si>
  <si>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</si>
  <si>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</si>
  <si>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</si>
  <si>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</si>
  <si>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</si>
  <si>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</si>
  <si>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</si>
  <si>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</si>
  <si>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</si>
  <si>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</si>
  <si>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</si>
  <si>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</si>
  <si>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</si>
  <si>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</si>
  <si>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</si>
  <si>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</si>
  <si>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</si>
  <si>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</si>
  <si>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</si>
  <si>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</si>
  <si>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</si>
  <si>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</si>
  <si>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</si>
  <si>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</si>
  <si>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</si>
  <si>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</si>
  <si>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</si>
  <si>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</si>
  <si>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</si>
  <si>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</si>
  <si>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</si>
  <si>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</si>
  <si>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</si>
  <si>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</si>
  <si>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</si>
  <si>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</si>
  <si>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</si>
  <si>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</si>
  <si>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</si>
  <si>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</si>
  <si>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</si>
  <si>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</si>
  <si>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</si>
  <si>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</si>
  <si>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</si>
  <si>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</si>
  <si>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</si>
  <si>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</si>
  <si>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</si>
  <si>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</si>
  <si>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</si>
  <si>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</si>
  <si>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</si>
  <si>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</si>
  <si>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</si>
  <si>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</si>
  <si>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</si>
  <si>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</si>
  <si>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</si>
  <si>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</si>
  <si>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</si>
  <si>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</si>
  <si>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</si>
  <si>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</si>
  <si>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</si>
  <si>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</si>
  <si>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</si>
  <si>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</si>
  <si>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</si>
  <si>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</si>
  <si>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</si>
  <si>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</si>
  <si>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</si>
  <si>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</si>
  <si>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</si>
  <si>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</si>
  <si>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</si>
  <si>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</si>
  <si>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</si>
  <si>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</si>
  <si>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</si>
  <si>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</si>
  <si>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</si>
  <si>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</si>
  <si>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</si>
  <si>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</si>
  <si>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</si>
  <si>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</si>
  <si>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</si>
  <si>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</si>
  <si>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</si>
  <si>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</si>
  <si>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</si>
  <si>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</si>
  <si>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</si>
  <si>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</si>
  <si>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</si>
  <si>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</si>
  <si>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</si>
  <si>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</si>
  <si>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</si>
  <si>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</si>
  <si>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</si>
  <si>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</si>
  <si>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</si>
  <si>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</si>
  <si>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</si>
  <si>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</si>
  <si>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</si>
  <si>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</si>
  <si>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</si>
  <si>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</si>
  <si>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</si>
  <si>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</si>
  <si>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</si>
  <si>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</si>
  <si>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</si>
  <si>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</si>
  <si>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</si>
  <si>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</si>
  <si>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</si>
  <si>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</si>
  <si>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</si>
  <si>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</si>
  <si>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</si>
  <si>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</si>
  <si>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</si>
  <si>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</si>
  <si>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</si>
  <si>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</si>
  <si>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</si>
  <si>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</si>
  <si>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</si>
  <si>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</si>
  <si>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</si>
  <si>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</si>
  <si>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</si>
  <si>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</si>
  <si>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</si>
  <si>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</si>
  <si>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</si>
  <si>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</si>
  <si>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</si>
  <si>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</si>
  <si>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</si>
  <si>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</si>
  <si>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</si>
  <si>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</si>
  <si>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</si>
  <si>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</si>
  <si>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</si>
  <si>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</si>
  <si>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</si>
  <si>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</si>
  <si>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</si>
  <si>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</si>
  <si>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</si>
  <si>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</si>
  <si>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</si>
  <si>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</si>
  <si>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</si>
  <si>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</si>
  <si>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</si>
  <si>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</si>
  <si>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</si>
  <si>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</si>
  <si>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</si>
  <si>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</si>
  <si>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</si>
  <si>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</si>
  <si>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</si>
  <si>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</si>
  <si>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</si>
  <si>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</si>
  <si>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</si>
  <si>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</si>
  <si>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</si>
  <si>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</si>
  <si>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</si>
  <si>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</si>
  <si>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</si>
  <si>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</si>
  <si>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</si>
  <si>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</si>
  <si>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</si>
  <si>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</si>
  <si>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</si>
  <si>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</si>
  <si>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</si>
  <si>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</si>
  <si>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</si>
  <si>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</si>
  <si>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</si>
  <si>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</si>
  <si>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</si>
  <si>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</si>
  <si>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</si>
  <si>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</si>
  <si>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</si>
  <si>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</si>
  <si>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</si>
  <si>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</si>
  <si>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</si>
  <si>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</si>
  <si>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</si>
  <si>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</si>
  <si>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</si>
  <si>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</si>
  <si>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</si>
  <si>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</si>
  <si>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</si>
  <si>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</si>
  <si>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</si>
  <si>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</si>
  <si>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</si>
  <si>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</si>
  <si>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</si>
  <si>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</si>
  <si>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</si>
  <si>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</si>
  <si>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</si>
  <si>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</si>
  <si>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</si>
  <si>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</si>
  <si>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</si>
  <si>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</si>
  <si>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</si>
  <si>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</si>
  <si>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</si>
  <si>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</si>
  <si>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</si>
  <si>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</si>
  <si>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</si>
  <si>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</si>
  <si>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</si>
  <si>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</si>
  <si>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</si>
  <si>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</si>
  <si>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</si>
  <si>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</si>
  <si>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</si>
  <si>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</si>
  <si>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</si>
  <si>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</si>
  <si>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</si>
  <si>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</si>
  <si>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</si>
  <si>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</si>
  <si>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</si>
  <si>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</si>
  <si>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</si>
  <si>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</si>
  <si>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</si>
  <si>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</si>
  <si>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</si>
  <si>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</si>
  <si>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</si>
  <si>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</si>
  <si>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</si>
  <si>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</si>
  <si>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</si>
  <si>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</si>
  <si>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</si>
  <si>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</si>
  <si>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</si>
  <si>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</si>
  <si>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</si>
  <si>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</si>
  <si>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</si>
  <si>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</si>
  <si>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</si>
  <si>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</si>
  <si>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</si>
  <si>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</si>
  <si>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</si>
  <si>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</si>
  <si>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</si>
  <si>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</si>
  <si>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</si>
  <si>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</si>
  <si>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</si>
  <si>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</si>
  <si>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</si>
  <si>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</si>
  <si>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</si>
  <si>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</si>
  <si>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</si>
  <si>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</si>
  <si>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</si>
  <si>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</si>
  <si>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</si>
  <si>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</si>
  <si>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</si>
  <si>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</si>
  <si>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</si>
  <si>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</si>
  <si>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</si>
  <si>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</si>
  <si>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</si>
  <si>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</si>
  <si>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</si>
  <si>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</si>
  <si>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</si>
  <si>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</si>
  <si>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</si>
  <si>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</si>
  <si>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</si>
  <si>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</si>
  <si>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</si>
  <si>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</si>
  <si>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</si>
  <si>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</si>
  <si>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</si>
  <si>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</si>
  <si>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</si>
  <si>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</si>
  <si>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</si>
  <si>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</si>
  <si>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</si>
  <si>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</si>
  <si>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</si>
  <si>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</si>
  <si>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</si>
  <si>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</si>
  <si>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</si>
  <si>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</si>
  <si>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</si>
  <si>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</si>
  <si>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</si>
  <si>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</si>
  <si>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</si>
  <si>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</si>
  <si>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</si>
  <si>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</si>
  <si>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</si>
  <si>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</si>
  <si>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</si>
  <si>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</si>
  <si>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</si>
  <si>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</si>
  <si>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</si>
  <si>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</si>
  <si>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</si>
  <si>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</si>
  <si>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</si>
  <si>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</si>
  <si>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</si>
  <si>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</si>
  <si>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</si>
  <si>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</si>
  <si>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</si>
  <si>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</si>
  <si>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</si>
  <si>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</si>
  <si>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</si>
  <si>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</si>
  <si>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</si>
  <si>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</si>
  <si>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</si>
  <si>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</si>
  <si>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</si>
  <si>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</si>
  <si>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</si>
  <si>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</si>
  <si>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</si>
  <si>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</si>
  <si>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</si>
  <si>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</si>
  <si>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</si>
  <si>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</si>
  <si>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</si>
  <si>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</si>
  <si>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</si>
  <si>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</si>
  <si>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</si>
  <si>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</si>
  <si>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</si>
  <si>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</si>
  <si>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</si>
  <si>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</si>
  <si>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</si>
  <si>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</si>
  <si>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</si>
  <si>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</si>
  <si>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</si>
  <si>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</si>
  <si>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</si>
  <si>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</si>
  <si>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</si>
  <si>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</si>
  <si>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</si>
  <si>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</si>
  <si>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</si>
  <si>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</si>
  <si>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</si>
  <si>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</si>
  <si>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</si>
  <si>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</si>
  <si>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</si>
  <si>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</si>
  <si>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</si>
  <si>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</si>
  <si>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</si>
  <si>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</si>
  <si>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</si>
  <si>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</si>
  <si>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</si>
  <si>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</si>
  <si>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</si>
  <si>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</si>
  <si>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</si>
  <si>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</si>
  <si>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</si>
  <si>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</si>
  <si>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</si>
  <si>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</si>
  <si>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</si>
  <si>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</si>
  <si>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</si>
  <si>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</si>
  <si>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</si>
  <si>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</si>
  <si>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</si>
  <si>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</si>
  <si>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</si>
  <si>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</si>
  <si>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</si>
  <si>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</si>
  <si>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</si>
  <si>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</si>
  <si>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</si>
  <si>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</si>
  <si>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</si>
  <si>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</si>
  <si>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</si>
  <si>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</si>
  <si>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</si>
  <si>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</si>
  <si>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</si>
  <si>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</si>
  <si>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</si>
  <si>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</si>
  <si>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</si>
  <si>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</si>
  <si>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</si>
  <si>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</si>
  <si>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</si>
  <si>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</si>
  <si>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</si>
  <si>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</si>
  <si>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</si>
  <si>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</si>
  <si>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</si>
  <si>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</si>
  <si>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</si>
  <si>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</si>
  <si>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</si>
  <si>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</si>
  <si>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</si>
  <si>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</si>
  <si>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</si>
  <si>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</si>
  <si>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</si>
  <si>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</si>
  <si>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</si>
  <si>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</si>
  <si>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</si>
  <si>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</si>
  <si>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</si>
  <si>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</si>
  <si>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</si>
  <si>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</si>
  <si>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</si>
  <si>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</si>
  <si>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</si>
  <si>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</si>
  <si>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</si>
  <si>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</si>
  <si>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</si>
  <si>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</si>
  <si>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</si>
  <si>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</si>
  <si>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</si>
  <si>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</si>
  <si>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</si>
  <si>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</si>
  <si>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</si>
  <si>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</si>
  <si>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</si>
  <si>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</si>
  <si>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</si>
  <si>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</si>
  <si>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</si>
  <si>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</si>
  <si>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</si>
  <si>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</si>
  <si>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</si>
  <si>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</si>
  <si>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</si>
  <si>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</si>
  <si>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</si>
  <si>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</si>
  <si>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</si>
  <si>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</si>
  <si>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</si>
  <si>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</si>
  <si>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</si>
  <si>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</si>
  <si>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</si>
  <si>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</si>
  <si>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</si>
  <si>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</si>
  <si>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</si>
  <si>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</si>
  <si>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</si>
  <si>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</si>
  <si>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</si>
  <si>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</si>
  <si>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</si>
  <si>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</si>
  <si>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</si>
  <si>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</si>
  <si>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</si>
  <si>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</si>
  <si>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</si>
  <si>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</si>
  <si>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</si>
  <si>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</si>
  <si>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</si>
  <si>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</si>
  <si>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</si>
  <si>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</si>
  <si>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</si>
  <si>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</si>
  <si>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</si>
  <si>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</si>
  <si>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</si>
  <si>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</si>
  <si>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</si>
  <si>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</si>
  <si>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</si>
  <si>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</si>
  <si>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</si>
  <si>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</si>
  <si>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</si>
  <si>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</si>
  <si>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</si>
  <si>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</si>
  <si>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</si>
  <si>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</si>
  <si>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</si>
  <si>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</si>
  <si>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</si>
  <si>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</si>
  <si>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</si>
  <si>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</si>
  <si>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</si>
  <si>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</si>
  <si>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</si>
  <si>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</si>
  <si>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</si>
  <si>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</si>
  <si>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</si>
  <si>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</si>
  <si>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</si>
  <si>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</si>
  <si>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</si>
  <si>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</si>
  <si>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</si>
  <si>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</si>
  <si>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</si>
  <si>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</si>
  <si>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</si>
  <si>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</si>
  <si>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</si>
  <si>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</si>
  <si>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</si>
  <si>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</si>
  <si>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</si>
  <si>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</si>
  <si>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</si>
  <si>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</si>
  <si>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</si>
  <si>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</si>
  <si>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</si>
  <si>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</si>
  <si>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</si>
  <si>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</si>
  <si>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</si>
  <si>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</si>
  <si>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</si>
  <si>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</si>
  <si>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</si>
  <si>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</si>
  <si>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</si>
  <si>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</si>
  <si>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</si>
  <si>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</si>
  <si>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</si>
  <si>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</si>
  <si>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</si>
  <si>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</si>
  <si>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</si>
  <si>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</si>
  <si>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</si>
  <si>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</si>
  <si>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</si>
  <si>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</si>
  <si>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</si>
  <si>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</si>
  <si>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</si>
  <si>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</si>
  <si>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</si>
  <si>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</si>
  <si>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</si>
  <si>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</si>
  <si>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</si>
  <si>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</si>
  <si>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</si>
  <si>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</si>
  <si>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</si>
  <si>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</si>
  <si>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</si>
  <si>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</si>
  <si>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</si>
  <si>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</si>
  <si>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</si>
  <si>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</si>
  <si>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</si>
  <si>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</si>
  <si>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</si>
  <si>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</si>
  <si>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</si>
  <si>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</si>
  <si>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</si>
  <si>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</si>
  <si>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</si>
  <si>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</si>
  <si>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</si>
  <si>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</si>
  <si>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</si>
  <si>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</si>
  <si>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</si>
  <si>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</si>
  <si>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</si>
  <si>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</si>
  <si>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</si>
  <si>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</si>
  <si>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</si>
  <si>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</si>
  <si>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</si>
  <si>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</si>
  <si>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</si>
  <si>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</si>
  <si>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</si>
  <si>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</si>
  <si>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</si>
  <si>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</si>
  <si>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</si>
  <si>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</si>
  <si>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</si>
  <si>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</si>
  <si>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</si>
  <si>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</si>
  <si>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</si>
  <si>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</si>
  <si>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</si>
  <si>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</si>
  <si>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</si>
  <si>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</si>
  <si>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</si>
  <si>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</si>
  <si>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</si>
  <si>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</si>
  <si>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</si>
  <si>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</si>
  <si>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</si>
  <si>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</si>
  <si>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</si>
  <si>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</si>
  <si>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</si>
  <si>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</si>
  <si>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</si>
  <si>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</si>
  <si>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</si>
  <si>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</si>
  <si>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</si>
  <si>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</si>
  <si>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</si>
  <si>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</si>
  <si>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</si>
  <si>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</si>
  <si>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</si>
  <si>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</si>
  <si>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</si>
  <si>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</si>
  <si>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</si>
  <si>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</si>
  <si>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</si>
  <si>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</si>
  <si>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</si>
  <si>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</si>
  <si>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</si>
  <si>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</si>
  <si>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</si>
  <si>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</si>
  <si>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</si>
  <si>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</si>
  <si>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</si>
  <si>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</si>
  <si>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</si>
  <si>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</si>
  <si>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</si>
  <si>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</si>
  <si>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</si>
  <si>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</si>
  <si>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</si>
  <si>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</si>
  <si>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</si>
  <si>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</si>
  <si>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</si>
  <si>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</si>
  <si>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</si>
  <si>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</si>
  <si>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</si>
  <si>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</si>
  <si>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</si>
  <si>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</si>
  <si>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</si>
  <si>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</si>
  <si>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</si>
  <si>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</si>
  <si>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</si>
  <si>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</si>
  <si>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</si>
  <si>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</si>
  <si>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</si>
  <si>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</si>
  <si>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</si>
  <si>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</si>
  <si>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</si>
  <si>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</si>
  <si>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</si>
  <si>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</si>
  <si>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</si>
  <si>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</si>
  <si>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</si>
  <si>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</si>
  <si>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</si>
  <si>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</si>
  <si>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</si>
  <si>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</si>
  <si>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</si>
  <si>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</si>
  <si>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</si>
  <si>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</si>
  <si>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</si>
  <si>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</si>
  <si>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</si>
  <si>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</si>
  <si>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</si>
  <si>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</si>
  <si>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</si>
  <si>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</si>
  <si>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</si>
  <si>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</si>
  <si>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</si>
  <si>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</si>
  <si>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</si>
  <si>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</si>
  <si>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</si>
  <si>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</si>
  <si>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</si>
  <si>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</si>
  <si>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</si>
  <si>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</si>
  <si>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</si>
  <si>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</si>
  <si>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</si>
  <si>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</si>
  <si>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</si>
  <si>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</si>
  <si>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</si>
  <si>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</si>
  <si>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</si>
  <si>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</si>
  <si>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</si>
  <si>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</si>
  <si>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</si>
  <si>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</si>
  <si>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</si>
  <si>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</si>
  <si>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</si>
  <si>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</si>
  <si>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</si>
  <si>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</si>
  <si>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</si>
  <si>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</si>
  <si>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</si>
  <si>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</si>
  <si>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</si>
  <si>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</si>
  <si>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</si>
  <si>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</si>
  <si>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</si>
  <si>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</si>
  <si>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</si>
  <si>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</si>
  <si>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</si>
  <si>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</si>
  <si>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</si>
  <si>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</si>
  <si>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</si>
  <si>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</si>
  <si>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</si>
  <si>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</si>
  <si>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</si>
  <si>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</si>
  <si>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</si>
  <si>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</si>
  <si>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</si>
  <si>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</si>
  <si>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</si>
  <si>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</si>
  <si>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</si>
  <si>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</si>
  <si>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</si>
  <si>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</si>
  <si>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</si>
  <si>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</si>
  <si>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</si>
  <si>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</si>
  <si>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</si>
  <si>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</si>
  <si>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</si>
  <si>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</si>
  <si>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</si>
  <si>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</si>
  <si>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</si>
  <si>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</si>
  <si>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</si>
  <si>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</si>
  <si>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</si>
  <si>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</si>
  <si>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</si>
  <si>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</si>
  <si>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</si>
  <si>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</si>
  <si>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</si>
  <si>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</si>
  <si>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</si>
  <si>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</si>
  <si>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</si>
  <si>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</si>
  <si>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</si>
  <si>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</si>
  <si>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</si>
  <si>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</si>
  <si>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</si>
  <si>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</si>
  <si>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</si>
  <si>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</si>
  <si>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</si>
  <si>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</si>
  <si>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</si>
  <si>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</si>
  <si>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</si>
  <si>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</si>
  <si>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</si>
  <si>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</si>
  <si>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</si>
  <si>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</si>
  <si>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</si>
  <si>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</si>
  <si>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</si>
  <si>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</si>
  <si>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</si>
  <si>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</si>
  <si>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</si>
  <si>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</si>
  <si>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</si>
  <si>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</si>
  <si>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</si>
  <si>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</si>
  <si>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</si>
  <si>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</si>
  <si>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</si>
  <si>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</si>
  <si>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</si>
  <si>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</si>
  <si>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</si>
  <si>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</si>
  <si>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</si>
  <si>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</si>
  <si>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</si>
  <si>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</si>
  <si>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</si>
  <si>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</si>
  <si>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</si>
  <si>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</si>
  <si>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</si>
  <si>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</si>
  <si>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</si>
  <si>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</si>
  <si>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</si>
  <si>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</si>
  <si>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</si>
  <si>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</si>
  <si>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</si>
  <si>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</si>
  <si>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</si>
  <si>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</si>
  <si>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</si>
  <si>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</si>
  <si>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</si>
  <si>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</si>
  <si>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</si>
  <si>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</si>
  <si>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</si>
  <si>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</si>
  <si>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</si>
  <si>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</si>
  <si>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</si>
  <si>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</si>
  <si>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</si>
  <si>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</si>
  <si>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</si>
  <si>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</si>
  <si>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</si>
  <si>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</si>
  <si>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</si>
  <si>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</si>
  <si>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</si>
  <si>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</si>
  <si>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</si>
  <si>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</si>
  <si>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</si>
  <si>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</si>
  <si>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</si>
  <si>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</si>
  <si>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</si>
  <si>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</si>
  <si>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</si>
  <si>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</si>
  <si>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</si>
  <si>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</si>
  <si>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</si>
  <si>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</si>
  <si>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</si>
  <si>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</si>
  <si>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</si>
  <si>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</si>
  <si>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</si>
  <si>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</si>
  <si>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</si>
  <si>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</si>
  <si>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</si>
  <si>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</si>
  <si>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</si>
  <si>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</si>
  <si>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</si>
  <si>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</si>
  <si>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</si>
  <si>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</si>
  <si>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</si>
  <si>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</si>
  <si>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</si>
  <si>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</si>
  <si>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</si>
  <si>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</si>
  <si>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</si>
  <si>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</si>
  <si>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</si>
  <si>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</si>
  <si>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</si>
  <si>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</si>
  <si>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</si>
  <si>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</si>
  <si>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</si>
  <si>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</si>
  <si>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</si>
  <si>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</si>
  <si>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</si>
  <si>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</si>
  <si>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</si>
  <si>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</si>
  <si>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</si>
  <si>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</si>
  <si>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</si>
  <si>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</si>
  <si>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</si>
  <si>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</si>
  <si>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</si>
  <si>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</si>
  <si>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</si>
  <si>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</si>
  <si>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</si>
  <si>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</si>
  <si>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</si>
  <si>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</si>
  <si>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</si>
  <si>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</si>
  <si>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</si>
  <si>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</si>
  <si>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</si>
  <si>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</si>
  <si>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</si>
  <si>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</si>
  <si>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</si>
  <si>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</si>
  <si>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</si>
  <si>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</si>
  <si>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</si>
  <si>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</si>
  <si>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</si>
  <si>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</si>
  <si>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</si>
  <si>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</si>
  <si>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</si>
  <si>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</si>
  <si>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</si>
  <si>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</si>
  <si>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</si>
  <si>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</si>
  <si>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</si>
  <si>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</si>
  <si>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</si>
  <si>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</si>
  <si>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</si>
  <si>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</si>
  <si>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</si>
  <si>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</si>
  <si>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</si>
  <si>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</si>
  <si>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</si>
  <si>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</si>
  <si>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</si>
  <si>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</si>
  <si>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</si>
  <si>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</si>
  <si>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</si>
  <si>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</si>
  <si>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</si>
  <si>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</si>
  <si>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</si>
  <si>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</si>
  <si>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</si>
  <si>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</si>
  <si>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</si>
  <si>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</si>
  <si>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</si>
  <si>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</si>
  <si>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</si>
  <si>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</si>
  <si>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</si>
  <si>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</si>
  <si>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</si>
  <si>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</si>
  <si>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</si>
  <si>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</si>
  <si>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</si>
  <si>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</si>
  <si>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</si>
  <si>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</si>
  <si>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</si>
  <si>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</si>
  <si>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</si>
  <si>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</si>
  <si>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</si>
  <si>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</si>
  <si>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</si>
  <si>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</si>
  <si>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</si>
  <si>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</si>
  <si>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</si>
  <si>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</si>
  <si>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</si>
  <si>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</si>
  <si>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</si>
  <si>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</si>
  <si>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</si>
  <si>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</si>
  <si>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</si>
  <si>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</si>
  <si>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</si>
  <si>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</si>
  <si>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</si>
  <si>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</si>
  <si>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</si>
  <si>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</si>
  <si>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</si>
  <si>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</si>
  <si>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</si>
  <si>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</si>
  <si>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</si>
  <si>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</si>
  <si>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</si>
  <si>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</si>
  <si>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</si>
  <si>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</si>
  <si>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</si>
  <si>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</si>
  <si>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</si>
  <si>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</si>
  <si>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</si>
  <si>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</si>
  <si>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</si>
  <si>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</si>
  <si>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</si>
  <si>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</si>
  <si>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</si>
  <si>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</si>
  <si>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</si>
  <si>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</si>
  <si>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</si>
  <si>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</si>
  <si>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</si>
  <si>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</si>
  <si>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</si>
  <si>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</si>
  <si>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</si>
  <si>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</si>
  <si>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</si>
  <si>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</si>
  <si>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</si>
  <si>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</si>
  <si>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</si>
  <si>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</si>
  <si>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</si>
  <si>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</si>
  <si>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</si>
  <si>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</si>
  <si>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</si>
  <si>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</si>
  <si>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</si>
  <si>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</si>
  <si>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</si>
  <si>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</si>
  <si>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</si>
  <si>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</si>
  <si>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</si>
  <si>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</si>
  <si>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</si>
  <si>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</si>
  <si>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</si>
  <si>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</si>
  <si>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</si>
  <si>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</si>
  <si>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</si>
  <si>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</si>
  <si>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</si>
  <si>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</si>
  <si>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</si>
  <si>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</si>
  <si>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</si>
  <si>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</si>
  <si>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</si>
  <si>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</si>
  <si>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</si>
  <si>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</si>
  <si>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</si>
  <si>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</si>
  <si>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</si>
  <si>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</si>
  <si>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</si>
  <si>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</si>
  <si>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</si>
  <si>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</si>
  <si>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</si>
  <si>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</si>
  <si>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</si>
  <si>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</si>
  <si>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</si>
  <si>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</si>
  <si>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</si>
  <si>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</si>
  <si>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</si>
  <si>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</si>
  <si>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</si>
  <si>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</si>
  <si>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</si>
  <si>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</si>
  <si>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</si>
  <si>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</si>
  <si>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</si>
  <si>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</si>
  <si>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</si>
  <si>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</si>
  <si>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</si>
  <si>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</si>
  <si>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</si>
  <si>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</si>
  <si>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</si>
  <si>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</si>
  <si>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</si>
  <si>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</si>
  <si>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</si>
  <si>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</si>
  <si>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</si>
  <si>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</si>
  <si>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</si>
  <si>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</si>
  <si>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</si>
  <si>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</si>
  <si>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</si>
  <si>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</si>
  <si>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</si>
  <si>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</si>
  <si>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</si>
  <si>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</si>
  <si>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</si>
  <si>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</si>
  <si>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</si>
  <si>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</si>
  <si>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</si>
  <si>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</si>
  <si>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</si>
  <si>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</si>
  <si>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</si>
  <si>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</si>
  <si>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</si>
  <si>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</si>
  <si>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</si>
  <si>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</si>
  <si>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</si>
  <si>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</si>
  <si>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</si>
  <si>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</si>
  <si>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</si>
  <si>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</si>
  <si>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</si>
  <si>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</si>
  <si>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</si>
  <si>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</si>
  <si>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</si>
  <si>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</si>
  <si>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</si>
  <si>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</si>
  <si>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</si>
  <si>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</si>
  <si>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</si>
  <si>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</si>
  <si>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</si>
  <si>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</si>
  <si>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</si>
  <si>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</si>
  <si>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</si>
  <si>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</si>
  <si>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</si>
  <si>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</si>
  <si>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</si>
  <si>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</si>
  <si>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</si>
  <si>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</si>
  <si>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</si>
  <si>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</si>
  <si>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</si>
  <si>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</si>
  <si>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</si>
  <si>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</si>
  <si>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</si>
  <si>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</si>
  <si>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</si>
  <si>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</si>
  <si>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</si>
  <si>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</si>
  <si>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</si>
  <si>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</si>
  <si>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</si>
  <si>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</si>
  <si>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</si>
  <si>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</si>
  <si>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</si>
  <si>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</si>
  <si>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</si>
  <si>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</si>
  <si>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</si>
  <si>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</si>
  <si>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</si>
  <si>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</si>
  <si>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</si>
  <si>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</si>
  <si>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</si>
  <si>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</si>
  <si>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</si>
  <si>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</si>
  <si>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</si>
  <si>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</si>
  <si>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</si>
  <si>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</si>
  <si>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</si>
  <si>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</si>
  <si>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</si>
  <si>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</si>
  <si>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</si>
  <si>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</si>
  <si>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</si>
  <si>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</si>
  <si>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</si>
  <si>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</si>
  <si>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</si>
  <si>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</si>
  <si>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</si>
  <si>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</si>
  <si>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</si>
  <si>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</si>
  <si>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</si>
  <si>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</si>
  <si>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</si>
  <si>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</si>
  <si>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</si>
  <si>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</si>
  <si>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</si>
  <si>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</si>
  <si>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</si>
  <si>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</si>
  <si>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</si>
  <si>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</si>
  <si>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</si>
  <si>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</si>
  <si>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</si>
  <si>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</si>
  <si>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</si>
  <si>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</si>
  <si>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</si>
  <si>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</si>
  <si>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</si>
  <si>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</si>
  <si>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</si>
  <si>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</si>
  <si>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</si>
  <si>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</si>
  <si>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</si>
  <si>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</si>
  <si>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</si>
  <si>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</si>
  <si>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</si>
  <si>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</si>
  <si>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</si>
  <si>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</si>
  <si>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</si>
  <si>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</si>
  <si>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</si>
  <si>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</si>
  <si>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</si>
  <si>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</si>
  <si>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</si>
  <si>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</si>
  <si>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</si>
  <si>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</si>
  <si>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</si>
  <si>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</si>
  <si>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</si>
  <si>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</si>
  <si>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</si>
  <si>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</si>
  <si>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</si>
  <si>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</si>
  <si>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</si>
  <si>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</si>
  <si>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</si>
  <si>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</si>
  <si>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</si>
  <si>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</si>
  <si>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</si>
  <si>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</si>
  <si>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</si>
  <si>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</si>
  <si>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</si>
  <si>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</si>
  <si>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</si>
  <si>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</si>
  <si>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</si>
  <si>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</si>
  <si>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</si>
  <si>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</si>
  <si>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</si>
  <si>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</si>
  <si>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</si>
  <si>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</si>
  <si>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</si>
  <si>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</si>
  <si>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</si>
  <si>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</si>
  <si>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</si>
  <si>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</si>
  <si>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</si>
  <si>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</si>
  <si>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</si>
  <si>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</si>
  <si>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</si>
  <si>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</si>
  <si>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</si>
  <si>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</si>
  <si>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</si>
  <si>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</si>
  <si>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</si>
  <si>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</si>
  <si>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</si>
  <si>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</si>
  <si>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</si>
  <si>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</si>
  <si>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</si>
  <si>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</si>
  <si>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</si>
  <si>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</si>
  <si>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</si>
  <si>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</si>
  <si>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</si>
  <si>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</si>
  <si>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</si>
  <si>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</si>
  <si>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</si>
  <si>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</si>
  <si>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</si>
  <si>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</si>
  <si>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</si>
  <si>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</si>
  <si>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</si>
  <si>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</si>
  <si>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</si>
  <si>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</si>
  <si>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</si>
  <si>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</si>
  <si>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</si>
  <si>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</si>
  <si>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</si>
  <si>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</si>
  <si>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</si>
  <si>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</si>
  <si>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</si>
  <si>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</si>
  <si>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</si>
  <si>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</si>
  <si>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</si>
  <si>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</si>
  <si>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</si>
  <si>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</si>
  <si>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</si>
  <si>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</si>
  <si>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</si>
  <si>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</si>
  <si>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</si>
  <si>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</si>
  <si>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</si>
  <si>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</si>
  <si>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</si>
  <si>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</si>
  <si>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</si>
  <si>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</si>
  <si>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</si>
  <si>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</si>
  <si>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</si>
  <si>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</si>
  <si>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</si>
  <si>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</si>
  <si>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</si>
  <si>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</si>
  <si>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</si>
  <si>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</si>
  <si>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</si>
  <si>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</si>
  <si>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</si>
  <si>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</si>
  <si>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</si>
  <si>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</si>
  <si>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</si>
  <si>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</si>
  <si>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</si>
  <si>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</si>
  <si>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</si>
  <si>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</si>
  <si>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</si>
  <si>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</si>
  <si>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</si>
  <si>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</si>
  <si>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</si>
  <si>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</si>
  <si>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</si>
  <si>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</si>
  <si>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</si>
  <si>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</si>
  <si>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</si>
  <si>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</si>
  <si>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</si>
  <si>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</si>
  <si>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</si>
  <si>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</si>
  <si>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</si>
  <si>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</si>
  <si>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</si>
  <si>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</si>
  <si>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</si>
  <si>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</si>
  <si>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</si>
  <si>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</si>
  <si>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</si>
  <si>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</si>
  <si>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</si>
  <si>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</si>
  <si>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</si>
  <si>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</si>
  <si>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</si>
  <si>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</si>
  <si>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</si>
  <si>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</si>
  <si>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</si>
  <si>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</si>
  <si>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</si>
  <si>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</si>
  <si>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</si>
  <si>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</si>
  <si>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</si>
  <si>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</si>
  <si>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</si>
  <si>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</si>
  <si>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</si>
  <si>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</si>
  <si>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</si>
  <si>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</si>
  <si>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</si>
  <si>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</si>
  <si>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</si>
  <si>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</si>
  <si>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</si>
  <si>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</si>
  <si>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</si>
  <si>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</si>
  <si>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</si>
  <si>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</si>
  <si>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</si>
  <si>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</si>
  <si>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</si>
  <si>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</si>
  <si>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</si>
  <si>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</si>
  <si>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</si>
  <si>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</si>
  <si>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</si>
  <si>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</si>
  <si>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</si>
  <si>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</si>
  <si>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</si>
  <si>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</si>
  <si>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</si>
  <si>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</si>
  <si>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</si>
  <si>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</si>
  <si>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</si>
  <si>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</si>
  <si>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</si>
  <si>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</si>
  <si>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</si>
  <si>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</si>
  <si>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</si>
  <si>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</si>
  <si>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</si>
  <si>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</si>
  <si>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</si>
  <si>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</si>
  <si>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</si>
  <si>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</si>
  <si>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</si>
  <si>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</si>
  <si>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</si>
  <si>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</si>
  <si>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</si>
  <si>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</si>
  <si>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</si>
  <si>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</si>
  <si>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</si>
  <si>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</si>
  <si>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</si>
  <si>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</si>
  <si>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</si>
  <si>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</si>
  <si>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</si>
  <si>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</si>
  <si>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</si>
  <si>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</si>
  <si>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</si>
  <si>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</si>
  <si>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</si>
  <si>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</si>
  <si>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</si>
  <si>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</si>
  <si>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</si>
  <si>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</si>
  <si>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</si>
  <si>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</si>
  <si>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</si>
  <si>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</si>
  <si>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</si>
  <si>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</si>
  <si>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</si>
  <si>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</si>
  <si>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</si>
  <si>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</si>
  <si>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</si>
  <si>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</si>
  <si>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</si>
  <si>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</si>
  <si>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</si>
  <si>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</si>
  <si>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</si>
  <si>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</si>
  <si>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</si>
  <si>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</si>
  <si>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</si>
  <si>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</si>
  <si>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</si>
  <si>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</si>
  <si>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</si>
  <si>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</si>
  <si>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</si>
  <si>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</si>
  <si>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</si>
  <si>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</si>
  <si>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</si>
  <si>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</si>
  <si>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</si>
  <si>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</si>
  <si>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</si>
  <si>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</si>
  <si>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</si>
  <si>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</si>
  <si>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</si>
  <si>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</si>
  <si>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</si>
  <si>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</si>
  <si>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</si>
  <si>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</si>
  <si>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</si>
  <si>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</si>
  <si>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</si>
  <si>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</si>
  <si>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</si>
  <si>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</si>
  <si>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</si>
  <si>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</si>
  <si>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</si>
  <si>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</si>
  <si>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</si>
  <si>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</si>
  <si>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</si>
  <si>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</si>
  <si>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</si>
  <si>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</si>
  <si>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</si>
  <si>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</si>
  <si>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</si>
  <si>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</si>
  <si>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</si>
  <si>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</si>
  <si>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</si>
  <si>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</si>
  <si>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</si>
  <si>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</si>
  <si>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</si>
  <si>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</si>
  <si>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</si>
  <si>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</si>
  <si>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</si>
  <si>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</si>
  <si>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</si>
  <si>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</si>
  <si>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</si>
  <si>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</si>
  <si>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</si>
  <si>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</si>
  <si>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</si>
  <si>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</si>
  <si>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</si>
  <si>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</si>
  <si>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</si>
  <si>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</si>
  <si>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</si>
  <si>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</si>
  <si>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</si>
  <si>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</si>
  <si>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</si>
  <si>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</si>
  <si>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</si>
  <si>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</si>
  <si>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</si>
  <si>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</si>
  <si>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</si>
  <si>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</si>
  <si>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</si>
  <si>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</si>
  <si>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</si>
  <si>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</si>
  <si>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</si>
  <si>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</si>
  <si>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</si>
  <si>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</si>
  <si>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</si>
  <si>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</si>
  <si>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</si>
  <si>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</si>
  <si>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</si>
  <si>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</si>
  <si>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</si>
  <si>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</si>
  <si>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</si>
  <si>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</si>
  <si>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</si>
  <si>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</si>
  <si>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</si>
  <si>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</si>
  <si>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</si>
  <si>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</si>
  <si>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</si>
  <si>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</si>
  <si>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</si>
  <si>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</si>
  <si>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</si>
  <si>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</si>
  <si>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</si>
  <si>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</si>
  <si>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</si>
  <si>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</si>
  <si>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</si>
  <si>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</si>
  <si>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</si>
  <si>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</si>
  <si>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</si>
  <si>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</si>
  <si>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</si>
  <si>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</si>
  <si>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</si>
  <si>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</si>
  <si>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</si>
  <si>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</si>
  <si>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</si>
  <si>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</si>
  <si>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</si>
  <si>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</si>
  <si>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</si>
  <si>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</si>
  <si>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</si>
  <si>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</si>
  <si>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</si>
  <si>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</si>
  <si>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</si>
  <si>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</si>
  <si>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</si>
  <si>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</si>
  <si>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</si>
  <si>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</si>
  <si>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</si>
  <si>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</si>
  <si>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</si>
  <si>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</si>
  <si>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</si>
  <si>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</si>
  <si>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</si>
  <si>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</si>
  <si>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</si>
  <si>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</si>
  <si>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</si>
  <si>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</si>
  <si>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</si>
  <si>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</si>
  <si>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</si>
  <si>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</si>
  <si>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</si>
  <si>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</si>
  <si>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</si>
  <si>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</si>
  <si>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</si>
  <si>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</si>
  <si>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</si>
  <si>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</si>
  <si>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</si>
  <si>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</si>
  <si>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</si>
  <si>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</si>
  <si>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</si>
  <si>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</si>
  <si>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</si>
  <si>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</si>
  <si>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</si>
  <si>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</si>
  <si>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</si>
  <si>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</si>
  <si>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</si>
  <si>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</si>
  <si>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</si>
  <si>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</si>
  <si>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</si>
  <si>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</si>
  <si>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</si>
  <si>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</si>
  <si>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</si>
  <si>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</si>
  <si>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</si>
  <si>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</si>
  <si>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</si>
  <si>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</si>
  <si>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</si>
  <si>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</si>
  <si>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</si>
  <si>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</si>
  <si>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</si>
  <si>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</si>
  <si>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</si>
  <si>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</si>
  <si>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</si>
  <si>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</si>
  <si>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</si>
  <si>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</si>
  <si>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</si>
  <si>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</si>
  <si>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</si>
  <si>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</si>
  <si>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</si>
  <si>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</si>
  <si>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</si>
  <si>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</si>
  <si>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</si>
  <si>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</si>
  <si>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</si>
  <si>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</si>
  <si>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</si>
  <si>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</si>
  <si>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</si>
  <si>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</si>
  <si>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</si>
  <si>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</si>
  <si>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</si>
  <si>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</si>
  <si>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</si>
  <si>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</si>
  <si>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</si>
  <si>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</si>
  <si>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</si>
  <si>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</si>
  <si>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</si>
  <si>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</si>
  <si>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</si>
  <si>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</si>
  <si>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</si>
  <si>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</si>
  <si>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</si>
  <si>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</si>
  <si>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</si>
  <si>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</si>
  <si>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</si>
  <si>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</si>
  <si>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</si>
  <si>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</si>
  <si>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</si>
  <si>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</si>
  <si>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</si>
  <si>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</si>
  <si>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</si>
  <si>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</si>
  <si>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</si>
  <si>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</si>
  <si>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</si>
  <si>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</si>
  <si>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</si>
  <si>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</si>
  <si>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</si>
  <si>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</si>
  <si>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</si>
  <si>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</si>
  <si>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</si>
  <si>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</si>
  <si>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</si>
  <si>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</si>
  <si>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</si>
  <si>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</si>
  <si>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</si>
  <si>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</si>
  <si>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</si>
  <si>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</si>
  <si>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</si>
  <si>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</si>
  <si>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</si>
  <si>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</si>
  <si>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</si>
  <si>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</si>
  <si>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</si>
  <si>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</si>
  <si>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</si>
  <si>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</si>
  <si>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</si>
  <si>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</si>
  <si>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</si>
  <si>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</si>
  <si>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</si>
  <si>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</si>
  <si>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</si>
  <si>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</si>
  <si>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</si>
  <si>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</si>
  <si>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</si>
  <si>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</si>
  <si>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</si>
  <si>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</si>
  <si>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</si>
  <si>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</si>
  <si>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</si>
  <si>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</si>
  <si>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</si>
  <si>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</si>
  <si>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</si>
  <si>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</si>
  <si>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</si>
  <si>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</si>
  <si>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</si>
  <si>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</si>
  <si>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</si>
  <si>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</si>
  <si>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</si>
  <si>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</si>
  <si>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</si>
  <si>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</si>
  <si>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</si>
  <si>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</si>
  <si>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</si>
  <si>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</si>
  <si>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</si>
  <si>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</si>
  <si>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</si>
  <si>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</si>
  <si>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</si>
  <si>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</si>
  <si>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</si>
  <si>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</si>
  <si>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</si>
  <si>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</si>
  <si>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</si>
  <si>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</si>
  <si>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</si>
  <si>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</si>
  <si>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</si>
  <si>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</si>
  <si>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</si>
  <si>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</si>
  <si>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</si>
  <si>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</si>
  <si>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</si>
  <si>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</si>
  <si>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</si>
  <si>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</si>
  <si>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</si>
  <si>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</si>
  <si>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</si>
  <si>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</si>
  <si>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</si>
  <si>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</si>
  <si>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</si>
  <si>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</si>
  <si>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</si>
  <si>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</si>
  <si>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</si>
  <si>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</si>
  <si>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</si>
  <si>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</si>
  <si>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</si>
  <si>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</si>
  <si>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</si>
  <si>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</si>
  <si>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</si>
  <si>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</si>
  <si>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</si>
  <si>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</si>
  <si>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</si>
  <si>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</si>
  <si>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</si>
  <si>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</si>
  <si>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</si>
  <si>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</si>
  <si>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</si>
  <si>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</si>
  <si>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</si>
  <si>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</si>
  <si>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</si>
  <si>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</si>
  <si>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</si>
  <si>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</si>
  <si>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</si>
  <si>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</si>
  <si>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</si>
  <si>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</si>
  <si>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</si>
  <si>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</si>
  <si>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</si>
  <si>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</si>
  <si>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</si>
  <si>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</si>
  <si>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</si>
  <si>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</si>
  <si>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</si>
  <si>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</si>
  <si>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</si>
  <si>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</si>
  <si>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</si>
  <si>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</si>
  <si>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</si>
  <si>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</si>
  <si>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</si>
  <si>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</si>
  <si>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</si>
  <si>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</si>
  <si>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</si>
  <si>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</si>
  <si>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</si>
  <si>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</si>
  <si>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</si>
  <si>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</si>
  <si>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</si>
  <si>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</si>
  <si>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</si>
  <si>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</si>
  <si>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</si>
  <si>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</si>
  <si>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</si>
  <si>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</si>
  <si>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</si>
  <si>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</si>
  <si>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</si>
  <si>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</si>
  <si>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</si>
  <si>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</si>
  <si>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</si>
  <si>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</si>
  <si>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</si>
  <si>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</si>
  <si>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</si>
  <si>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</si>
  <si>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</si>
  <si>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</si>
  <si>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</si>
  <si>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</si>
  <si>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</si>
  <si>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</si>
  <si>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</si>
  <si>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</si>
  <si>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</si>
  <si>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</si>
  <si>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</si>
  <si>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</si>
  <si>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</si>
  <si>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</si>
  <si>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</si>
  <si>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</si>
  <si>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</si>
  <si>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</si>
  <si>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</si>
  <si>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</si>
  <si>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</si>
  <si>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</si>
  <si>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</si>
  <si>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</si>
  <si>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</si>
  <si>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</si>
  <si>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</si>
  <si>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</si>
  <si>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</si>
  <si>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</si>
  <si>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</si>
  <si>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</si>
  <si>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</si>
  <si>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</si>
  <si>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</si>
  <si>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</si>
  <si>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</si>
  <si>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</si>
  <si>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</si>
  <si>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</si>
  <si>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</si>
  <si>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</si>
  <si>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</si>
  <si>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</si>
  <si>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</si>
  <si>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</si>
  <si>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</si>
  <si>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</si>
  <si>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</si>
  <si>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</si>
  <si>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</si>
  <si>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</si>
  <si>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</si>
  <si>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</si>
  <si>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</si>
  <si>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</si>
  <si>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</si>
  <si>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</si>
  <si>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</si>
  <si>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</si>
  <si>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</si>
  <si>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</si>
  <si>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</si>
  <si>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</si>
  <si>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</si>
  <si>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</si>
  <si>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</si>
  <si>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</si>
  <si>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</si>
  <si>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</si>
  <si>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</si>
  <si>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</si>
  <si>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</si>
  <si>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</si>
  <si>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</si>
  <si>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</si>
  <si>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</si>
  <si>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</si>
  <si>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</si>
  <si>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</si>
  <si>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</si>
  <si>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</si>
  <si>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</si>
  <si>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</si>
  <si>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</si>
  <si>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</si>
  <si>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</si>
  <si>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</si>
  <si>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</si>
  <si>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</si>
  <si>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</si>
  <si>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</si>
  <si>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</si>
  <si>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</si>
  <si>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</si>
  <si>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</si>
  <si>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</si>
  <si>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</si>
  <si>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</si>
  <si>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</si>
  <si>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</si>
  <si>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</si>
  <si>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</si>
  <si>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</si>
  <si>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</si>
  <si>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</si>
  <si>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</si>
  <si>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</si>
  <si>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</si>
  <si>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</si>
  <si>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</si>
  <si>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</si>
  <si>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</si>
  <si>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</si>
  <si>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</si>
  <si>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</si>
  <si>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</si>
  <si>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</si>
  <si>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</si>
  <si>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</si>
  <si>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</si>
  <si>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</si>
  <si>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</si>
  <si>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</si>
  <si>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</si>
  <si>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</si>
  <si>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</si>
  <si>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</si>
  <si>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</si>
  <si>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</si>
  <si>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</si>
  <si>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</si>
  <si>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</si>
  <si>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</si>
  <si>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</si>
  <si>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</si>
  <si>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</si>
  <si>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</si>
  <si>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</si>
  <si>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</si>
  <si>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</si>
  <si>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</si>
  <si>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</si>
  <si>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</si>
  <si>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</si>
  <si>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</si>
  <si>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</si>
  <si>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</si>
  <si>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</si>
  <si>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</si>
  <si>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</si>
  <si>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</si>
  <si>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</si>
  <si>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</si>
  <si>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</si>
  <si>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</si>
  <si>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</si>
  <si>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</si>
  <si>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</si>
  <si>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</si>
  <si>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</si>
  <si>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</si>
  <si>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</si>
  <si>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</si>
  <si>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</si>
  <si>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</si>
  <si>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</si>
  <si>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</si>
  <si>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</si>
  <si>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</si>
  <si>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</si>
  <si>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</si>
  <si>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</si>
  <si>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</si>
  <si>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</si>
  <si>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</si>
  <si>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</si>
  <si>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</si>
  <si>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</si>
  <si>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</si>
  <si>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</si>
  <si>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</si>
  <si>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</si>
  <si>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</si>
  <si>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</si>
  <si>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</si>
  <si>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</si>
  <si>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</si>
  <si>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</si>
  <si>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</si>
  <si>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</si>
  <si>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</si>
  <si>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</si>
  <si>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</si>
  <si>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</si>
  <si>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</si>
  <si>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</si>
  <si>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</si>
  <si>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</si>
  <si>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</si>
  <si>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</si>
  <si>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</si>
  <si>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</si>
  <si>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</si>
  <si>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</si>
  <si>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</si>
  <si>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</si>
  <si>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</si>
  <si>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</si>
  <si>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</si>
  <si>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</si>
  <si>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</si>
  <si>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</si>
  <si>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</si>
  <si>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</si>
  <si>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</si>
  <si>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</si>
  <si>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</si>
  <si>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</si>
  <si>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</si>
  <si>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</si>
  <si>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</si>
  <si>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</si>
  <si>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</si>
  <si>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</si>
  <si>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</si>
  <si>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</si>
  <si>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</si>
  <si>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</si>
  <si>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</si>
  <si>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</si>
  <si>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</si>
  <si>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</si>
  <si>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</si>
  <si>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</si>
  <si>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</si>
  <si>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</si>
  <si>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</si>
  <si>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</si>
  <si>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</si>
  <si>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</si>
  <si>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</si>
  <si>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</si>
  <si>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</si>
  <si>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</si>
  <si>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</si>
  <si>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</si>
  <si>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</si>
  <si>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</si>
  <si>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</si>
  <si>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</si>
  <si>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</si>
  <si>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</si>
  <si>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</si>
  <si>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</si>
  <si>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</si>
  <si>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</si>
  <si>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</si>
  <si>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</si>
  <si>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</si>
  <si>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</si>
  <si>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</si>
  <si>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</si>
  <si>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</si>
  <si>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</si>
  <si>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</si>
  <si>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</si>
  <si>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</si>
  <si>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</si>
  <si>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</si>
  <si>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</si>
  <si>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</si>
  <si>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</si>
  <si>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</si>
  <si>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</si>
  <si>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</si>
  <si>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</si>
  <si>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</si>
  <si>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</si>
  <si>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</si>
  <si>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</si>
  <si>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</si>
  <si>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</si>
  <si>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</si>
  <si>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</si>
  <si>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</si>
  <si>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</si>
  <si>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</si>
  <si>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</si>
  <si>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</si>
  <si>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</si>
  <si>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</si>
  <si>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</si>
  <si>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</si>
  <si>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</si>
  <si>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</si>
  <si>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</si>
  <si>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</si>
  <si>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</si>
  <si>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</si>
  <si>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</si>
  <si>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</si>
  <si>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</si>
  <si>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</si>
  <si>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</si>
  <si>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</si>
  <si>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</si>
  <si>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</si>
  <si>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</si>
  <si>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</si>
  <si>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</si>
  <si>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</si>
  <si>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</si>
  <si>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</si>
  <si>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</si>
  <si>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</si>
  <si>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</si>
  <si>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</si>
  <si>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</si>
  <si>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</si>
  <si>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</si>
  <si>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</si>
  <si>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</si>
  <si>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</si>
  <si>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</si>
  <si>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</si>
  <si>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</si>
  <si>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</si>
  <si>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</si>
  <si>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</si>
  <si>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</si>
  <si>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</si>
  <si>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</si>
  <si>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</si>
  <si>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</si>
  <si>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</si>
  <si>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</si>
  <si>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</si>
  <si>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</si>
  <si>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</si>
  <si>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</si>
  <si>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</si>
  <si>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</si>
  <si>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</si>
  <si>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</si>
  <si>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</si>
  <si>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</si>
  <si>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</si>
  <si>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</si>
  <si>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</si>
  <si>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</si>
  <si>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</si>
  <si>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</si>
  <si>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</si>
  <si>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</si>
  <si>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</si>
  <si>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</si>
  <si>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</si>
  <si>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</si>
  <si>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</si>
  <si>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</si>
  <si>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</si>
  <si>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</si>
  <si>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</si>
  <si>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</si>
  <si>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</si>
  <si>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</si>
  <si>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</si>
  <si>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</si>
  <si>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</si>
  <si>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</si>
  <si>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</si>
  <si>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</si>
  <si>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</si>
  <si>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</si>
  <si>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</si>
  <si>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</si>
  <si>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</si>
  <si>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</si>
  <si>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</si>
  <si>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</si>
  <si>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</si>
  <si>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</si>
  <si>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</si>
  <si>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</si>
  <si>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</si>
  <si>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</si>
  <si>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</si>
  <si>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</si>
  <si>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</si>
  <si>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</si>
  <si>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</si>
  <si>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</si>
  <si>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</si>
  <si>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</si>
  <si>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</si>
  <si>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</si>
  <si>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</si>
  <si>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</si>
  <si>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</si>
  <si>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</si>
  <si>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</si>
  <si>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</si>
  <si>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</si>
  <si>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</si>
  <si>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</si>
  <si>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</si>
  <si>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</si>
  <si>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</si>
  <si>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</si>
  <si>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</si>
  <si>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</si>
  <si>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</si>
  <si>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</si>
  <si>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</si>
  <si>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</si>
  <si>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</si>
  <si>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</si>
  <si>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</si>
  <si>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</si>
  <si>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</si>
  <si>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</si>
  <si>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</si>
  <si>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</si>
  <si>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</si>
  <si>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</si>
  <si>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</si>
  <si>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</si>
  <si>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</si>
  <si>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</si>
  <si>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</si>
  <si>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</si>
  <si>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</si>
  <si>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</si>
  <si>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</si>
  <si>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</si>
  <si>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</si>
  <si>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</si>
  <si>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</si>
  <si>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</si>
  <si>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</si>
  <si>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</si>
  <si>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</si>
  <si>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</si>
  <si>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</si>
  <si>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</si>
  <si>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</si>
  <si>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</si>
  <si>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</si>
  <si>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</si>
  <si>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</si>
  <si>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</si>
  <si>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</si>
  <si>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</si>
  <si>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</si>
  <si>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</si>
  <si>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</si>
  <si>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</si>
  <si>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</si>
  <si>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</si>
  <si>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</si>
  <si>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</si>
  <si>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</si>
  <si>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</si>
  <si>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</si>
  <si>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</si>
  <si>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</si>
  <si>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</si>
  <si>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</si>
  <si>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</si>
  <si>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</si>
  <si>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</si>
  <si>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</si>
  <si>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</si>
  <si>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</si>
  <si>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</si>
  <si>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</si>
  <si>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</si>
  <si>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</si>
  <si>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</si>
  <si>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</si>
  <si>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</si>
  <si>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</si>
  <si>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</si>
  <si>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</si>
  <si>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</si>
  <si>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</si>
  <si>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</si>
  <si>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</si>
  <si>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</si>
  <si>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</si>
  <si>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</si>
  <si>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</si>
  <si>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</si>
  <si>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</si>
  <si>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</si>
  <si>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</si>
  <si>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</si>
  <si>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</si>
  <si>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</si>
  <si>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</si>
  <si>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</si>
  <si>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</si>
  <si>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</si>
  <si>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</si>
  <si>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</si>
  <si>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</si>
  <si>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</si>
  <si>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</si>
  <si>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</si>
  <si>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</si>
  <si>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</si>
  <si>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</si>
  <si>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</si>
  <si>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</si>
  <si>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</si>
  <si>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</si>
  <si>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</si>
  <si>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</si>
  <si>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</si>
  <si>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</si>
  <si>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</si>
  <si>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</si>
  <si>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</si>
  <si>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</si>
  <si>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</si>
  <si>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</si>
  <si>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</si>
  <si>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</si>
  <si>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</si>
  <si>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</si>
  <si>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</si>
  <si>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</si>
  <si>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</si>
  <si>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</si>
  <si>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</si>
  <si>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</si>
  <si>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</si>
  <si>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</si>
  <si>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</si>
  <si>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</si>
  <si>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</si>
  <si>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</si>
  <si>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</si>
  <si>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</si>
  <si>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</si>
  <si>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</si>
  <si>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</si>
  <si>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</si>
  <si>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</si>
  <si>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</si>
  <si>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</si>
  <si>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</si>
  <si>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</si>
  <si>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</si>
  <si>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</si>
  <si>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</si>
  <si>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</si>
  <si>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</si>
  <si>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</si>
  <si>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</si>
  <si>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</si>
  <si>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</si>
  <si>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</si>
  <si>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</si>
  <si>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</si>
  <si>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</si>
  <si>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</si>
  <si>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</si>
  <si>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</si>
  <si>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</si>
  <si>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</si>
  <si>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</si>
  <si>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</si>
  <si>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</si>
  <si>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</si>
  <si>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</si>
  <si>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</si>
  <si>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</si>
  <si>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</si>
  <si>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</si>
  <si>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</si>
  <si>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</si>
  <si>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</si>
  <si>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</si>
  <si>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</si>
  <si>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</si>
  <si>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</si>
  <si>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</si>
  <si>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</si>
  <si>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</si>
  <si>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</si>
  <si>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</si>
  <si>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</si>
  <si>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</si>
  <si>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</si>
  <si>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</si>
  <si>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</si>
  <si>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</si>
  <si>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</si>
  <si>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</si>
  <si>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</si>
  <si>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</si>
  <si>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</si>
  <si>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</si>
  <si>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</si>
  <si>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</si>
  <si>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</si>
  <si>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</si>
  <si>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</si>
  <si>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</si>
  <si>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</si>
  <si>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</si>
  <si>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</si>
  <si>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</si>
  <si>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</si>
  <si>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</si>
  <si>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</si>
  <si>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</si>
  <si>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</si>
  <si>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</si>
  <si>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</si>
  <si>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</si>
  <si>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</si>
  <si>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</si>
  <si>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</si>
  <si>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</si>
  <si>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</si>
  <si>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</si>
  <si>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</si>
  <si>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</si>
  <si>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</si>
  <si>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</si>
  <si>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</si>
  <si>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</si>
  <si>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</si>
  <si>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</si>
  <si>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</si>
  <si>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</si>
  <si>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</si>
  <si>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</si>
  <si>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</si>
  <si>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</si>
  <si>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</si>
  <si>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</si>
  <si>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</si>
  <si>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</si>
  <si>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</si>
  <si>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</si>
  <si>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</si>
  <si>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</si>
  <si>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</si>
  <si>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</si>
  <si>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</si>
  <si>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</si>
  <si>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</si>
  <si>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</si>
  <si>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</si>
  <si>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</si>
  <si>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</si>
  <si>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</si>
  <si>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</si>
  <si>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</si>
  <si>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</si>
  <si>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</si>
  <si>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</si>
  <si>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</si>
  <si>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</si>
  <si>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</si>
  <si>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</si>
  <si>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</si>
  <si>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</si>
  <si>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</si>
  <si>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</si>
  <si>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</si>
  <si>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</si>
  <si>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</si>
  <si>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</si>
  <si>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</si>
  <si>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</si>
  <si>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</si>
  <si>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</si>
  <si>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</si>
  <si>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</si>
  <si>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</si>
  <si>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</si>
  <si>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</si>
  <si>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</si>
  <si>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</si>
  <si>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</si>
  <si>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</si>
  <si>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</si>
  <si>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</si>
  <si>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</si>
  <si>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</si>
  <si>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</si>
  <si>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</si>
  <si>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</si>
  <si>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</si>
  <si>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</si>
  <si>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</si>
  <si>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</si>
  <si>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</si>
  <si>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</si>
  <si>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</si>
  <si>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</si>
  <si>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</si>
  <si>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</si>
  <si>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</si>
  <si>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</si>
  <si>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</si>
  <si>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</si>
  <si>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</si>
  <si>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</si>
  <si>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</si>
  <si>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</si>
  <si>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</si>
  <si>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</si>
  <si>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</si>
  <si>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</si>
  <si>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</si>
  <si>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</si>
  <si>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</si>
  <si>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</si>
  <si>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</si>
  <si>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</si>
  <si>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</si>
  <si>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</si>
  <si>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</si>
  <si>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</si>
  <si>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</si>
  <si>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</si>
  <si>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</si>
  <si>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</si>
  <si>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</si>
  <si>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</si>
  <si>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</si>
  <si>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</si>
  <si>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</si>
  <si>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</si>
  <si>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</si>
  <si>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</si>
  <si>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</si>
  <si>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</si>
  <si>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</si>
  <si>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</si>
  <si>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</si>
  <si>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</si>
  <si>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</si>
  <si>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</si>
  <si>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</si>
  <si>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</si>
  <si>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</si>
  <si>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</si>
  <si>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</si>
  <si>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</si>
  <si>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</si>
  <si>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</si>
  <si>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</si>
  <si>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</si>
  <si>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</si>
  <si>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</si>
  <si>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</si>
  <si>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</si>
  <si>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</si>
  <si>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</si>
  <si>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</si>
  <si>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</si>
  <si>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</si>
  <si>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</si>
  <si>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</si>
  <si>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</si>
  <si>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</si>
  <si>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</si>
  <si>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</si>
  <si>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</si>
  <si>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</si>
  <si>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</si>
  <si>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</si>
  <si>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</si>
  <si>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</si>
  <si>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</si>
  <si>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</si>
  <si>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</si>
  <si>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</si>
  <si>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</si>
  <si>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</si>
  <si>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</si>
  <si>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</si>
  <si>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</si>
  <si>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</si>
  <si>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</si>
  <si>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</si>
  <si>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</si>
  <si>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</si>
  <si>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</si>
  <si>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</si>
  <si>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</si>
  <si>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</si>
  <si>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</si>
  <si>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</si>
  <si>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</si>
  <si>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</si>
  <si>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</si>
  <si>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</si>
  <si>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</si>
  <si>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</si>
  <si>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</si>
  <si>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</si>
  <si>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</si>
  <si>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</si>
  <si>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</si>
  <si>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</si>
  <si>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</si>
  <si>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</si>
  <si>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</si>
  <si>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</si>
  <si>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</si>
  <si>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</si>
  <si>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</si>
  <si>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</si>
  <si>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</si>
  <si>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</si>
  <si>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</si>
  <si>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</si>
  <si>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</si>
  <si>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</si>
  <si>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</si>
  <si>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</si>
  <si>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</si>
  <si>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</si>
  <si>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</si>
  <si>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</si>
  <si>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</si>
  <si>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</si>
  <si>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</si>
  <si>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</si>
  <si>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</si>
  <si>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</si>
  <si>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</si>
  <si>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</si>
  <si>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</si>
  <si>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</si>
  <si>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</si>
  <si>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</si>
  <si>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</si>
  <si>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</si>
  <si>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</si>
  <si>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</si>
  <si>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</si>
  <si>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</si>
  <si>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</si>
  <si>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</si>
  <si>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</si>
  <si>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</si>
  <si>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</si>
  <si>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</si>
  <si>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</si>
  <si>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</si>
  <si>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</si>
  <si>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</si>
  <si>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</si>
  <si>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</si>
  <si>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</si>
  <si>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</si>
  <si>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</si>
  <si>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</si>
  <si>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</si>
  <si>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</si>
  <si>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</si>
  <si>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</si>
  <si>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</si>
  <si>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</si>
  <si>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</si>
  <si>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</si>
  <si>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</si>
  <si>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</si>
  <si>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</si>
  <si>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</si>
  <si>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</si>
  <si>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</si>
  <si>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</si>
  <si>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</si>
  <si>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</si>
  <si>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</si>
  <si>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</si>
  <si>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</si>
  <si>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</si>
  <si>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</si>
  <si>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</si>
  <si>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</si>
  <si>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</si>
  <si>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</si>
  <si>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</si>
  <si>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</si>
  <si>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</si>
  <si>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</si>
  <si>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</si>
  <si>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</si>
  <si>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</si>
  <si>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</si>
  <si>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</si>
  <si>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</si>
  <si>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</si>
  <si>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</si>
  <si>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</si>
  <si>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</si>
  <si>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</si>
  <si>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</si>
  <si>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</si>
  <si>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</si>
  <si>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</si>
  <si>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</si>
  <si>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</si>
  <si>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</si>
  <si>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</si>
  <si>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</si>
  <si>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</si>
  <si>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</si>
  <si>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</si>
  <si>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</si>
  <si>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</si>
  <si>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</si>
  <si>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</si>
  <si>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</si>
  <si>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</si>
  <si>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</si>
  <si>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</si>
  <si>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</si>
  <si>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</si>
  <si>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</si>
  <si>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</si>
  <si>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</si>
  <si>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</si>
  <si>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</si>
  <si>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</si>
  <si>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</si>
  <si>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</si>
  <si>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</si>
  <si>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</si>
  <si>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</si>
  <si>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</si>
  <si>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</si>
  <si>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</si>
  <si>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</si>
  <si>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</si>
  <si>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</si>
  <si>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</si>
  <si>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</si>
  <si>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</si>
  <si>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</si>
  <si>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</si>
  <si>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</si>
  <si>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</si>
  <si>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</si>
  <si>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</si>
  <si>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</si>
  <si>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</si>
  <si>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</si>
  <si>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</si>
  <si>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</si>
  <si>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</si>
  <si>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</si>
  <si>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</si>
  <si>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</si>
  <si>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</si>
  <si>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</si>
  <si>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</si>
  <si>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</si>
  <si>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</si>
  <si>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</si>
  <si>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</si>
  <si>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</si>
  <si>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</si>
  <si>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</si>
  <si>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</si>
  <si>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</si>
  <si>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</si>
  <si>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</si>
  <si>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</si>
  <si>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</si>
  <si>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</si>
  <si>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</si>
  <si>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</si>
  <si>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</si>
  <si>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</si>
  <si>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</si>
  <si>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</si>
  <si>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</si>
  <si>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</si>
  <si>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</si>
  <si>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</si>
  <si>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</si>
  <si>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</si>
  <si>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</si>
  <si>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</si>
  <si>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</si>
  <si>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</si>
  <si>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</si>
  <si>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</si>
  <si>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</si>
  <si>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</si>
  <si>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</si>
  <si>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</si>
  <si>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</si>
  <si>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</si>
  <si>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</si>
  <si>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</si>
  <si>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</si>
  <si>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</si>
  <si>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</si>
  <si>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</si>
  <si>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</si>
  <si>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</si>
  <si>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</si>
  <si>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</si>
  <si>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</si>
  <si>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</si>
  <si>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</si>
  <si>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</si>
  <si>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</si>
  <si>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</si>
  <si>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</si>
  <si>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</si>
  <si>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</si>
  <si>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</si>
  <si>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</si>
  <si>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</si>
  <si>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</si>
  <si>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</si>
  <si>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</si>
  <si>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</si>
  <si>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</si>
  <si>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</si>
  <si>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</si>
  <si>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</si>
  <si>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</si>
  <si>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</si>
  <si>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</si>
  <si>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</si>
  <si>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</si>
  <si>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</si>
  <si>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</si>
  <si>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</si>
  <si>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</si>
  <si>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</si>
  <si>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</si>
  <si>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</si>
  <si>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</si>
  <si>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</si>
  <si>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</si>
  <si>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</si>
  <si>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</si>
  <si>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</si>
  <si>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</si>
  <si>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</si>
  <si>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</si>
  <si>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</si>
  <si>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</si>
  <si>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</si>
  <si>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</si>
  <si>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</si>
  <si>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</si>
  <si>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</si>
  <si>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</si>
  <si>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</si>
  <si>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</si>
  <si>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</si>
  <si>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</si>
  <si>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</si>
  <si>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</si>
  <si>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</si>
  <si>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</si>
  <si>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</si>
  <si>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</si>
  <si>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</si>
  <si>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</si>
  <si>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</si>
  <si>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</si>
  <si>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</si>
  <si>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</si>
  <si>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</si>
  <si>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</si>
  <si>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</si>
  <si>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</si>
  <si>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</si>
  <si>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</si>
  <si>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</si>
  <si>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</si>
  <si>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</si>
  <si>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</si>
  <si>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</si>
  <si>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</si>
  <si>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</si>
  <si>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</si>
  <si>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</si>
  <si>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</si>
  <si>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</si>
  <si>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</si>
  <si>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</si>
  <si>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</si>
  <si>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</si>
  <si>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</si>
  <si>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</si>
  <si>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</si>
  <si>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</si>
  <si>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</si>
  <si>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</si>
  <si>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</si>
  <si>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</si>
  <si>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</si>
  <si>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</si>
  <si>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</si>
  <si>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</si>
  <si>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</si>
  <si>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</si>
  <si>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</si>
  <si>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</si>
  <si>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</si>
  <si>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</si>
  <si>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</si>
  <si>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</si>
  <si>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</si>
  <si>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</si>
  <si>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</si>
  <si>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</si>
  <si>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</si>
  <si>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</si>
  <si>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</si>
  <si>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</si>
  <si>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</si>
  <si>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</si>
  <si>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</si>
  <si>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</si>
  <si>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</si>
  <si>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</si>
  <si>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</si>
  <si>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</si>
  <si>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</si>
  <si>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</si>
  <si>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</si>
  <si>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</si>
  <si>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</si>
  <si>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</si>
  <si>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</si>
  <si>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</si>
  <si>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</si>
  <si>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</si>
  <si>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</si>
  <si>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</si>
  <si>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</si>
  <si>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</si>
  <si>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</si>
  <si>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</si>
  <si>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</si>
  <si>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</si>
  <si>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</si>
  <si>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</si>
  <si>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</si>
  <si>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</si>
  <si>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</si>
  <si>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</si>
  <si>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</si>
  <si>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</si>
  <si>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</si>
  <si>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</si>
  <si>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</si>
  <si>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</si>
  <si>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</si>
  <si>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</si>
  <si>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</si>
  <si>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</si>
  <si>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</si>
  <si>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</si>
  <si>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</si>
  <si>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</si>
  <si>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</si>
  <si>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</si>
  <si>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</si>
  <si>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</si>
  <si>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</si>
  <si>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</si>
  <si>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</si>
  <si>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</si>
  <si>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</si>
  <si>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</si>
  <si>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</si>
  <si>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</si>
  <si>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</si>
  <si>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</si>
  <si>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</si>
  <si>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</si>
  <si>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</si>
  <si>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</si>
  <si>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</si>
  <si>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</si>
  <si>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</si>
  <si>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</si>
  <si>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</si>
  <si>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</si>
  <si>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</si>
  <si>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</si>
  <si>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</si>
  <si>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</si>
  <si>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</si>
  <si>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</si>
  <si>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</si>
  <si>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</si>
  <si>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</si>
  <si>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</si>
  <si>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</si>
  <si>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</si>
  <si>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</si>
  <si>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</si>
  <si>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</si>
  <si>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</si>
  <si>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</si>
  <si>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</si>
  <si>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</si>
  <si>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</si>
  <si>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</si>
  <si>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</si>
  <si>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</si>
  <si>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</si>
  <si>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</si>
  <si>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</si>
  <si>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</si>
  <si>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</si>
  <si>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</si>
  <si>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</si>
  <si>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</si>
  <si>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</si>
  <si>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</si>
  <si>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</si>
  <si>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</si>
  <si>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</si>
  <si>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</si>
  <si>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</si>
  <si>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</si>
  <si>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</si>
  <si>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</si>
  <si>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</si>
  <si>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</si>
  <si>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</si>
  <si>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</si>
  <si>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</si>
  <si>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</si>
  <si>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</si>
  <si>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</si>
  <si>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</si>
  <si>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</si>
  <si>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</si>
  <si>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</si>
  <si>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</si>
  <si>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</si>
  <si>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</si>
  <si>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</si>
  <si>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</si>
  <si>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</si>
  <si>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</si>
  <si>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</si>
  <si>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</si>
  <si>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</si>
  <si>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</si>
  <si>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</si>
  <si>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</si>
  <si>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</si>
  <si>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</si>
  <si>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</si>
  <si>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</si>
  <si>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</si>
  <si>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</si>
  <si>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</si>
  <si>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</si>
  <si>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</si>
  <si>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</si>
  <si>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</si>
  <si>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</si>
  <si>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</si>
  <si>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</si>
  <si>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</si>
  <si>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</si>
  <si>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</si>
  <si>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</si>
  <si>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</si>
  <si>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</si>
  <si>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</si>
  <si>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</si>
  <si>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</si>
  <si>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</si>
  <si>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</si>
  <si>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</si>
  <si>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</si>
  <si>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</si>
  <si>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</si>
  <si>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</si>
  <si>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</si>
  <si>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</si>
  <si>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</si>
  <si>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</si>
  <si>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</si>
  <si>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</si>
  <si>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</si>
  <si>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</si>
  <si>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</si>
  <si>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</si>
  <si>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</si>
  <si>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</si>
  <si>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</si>
  <si>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</si>
  <si>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</si>
  <si>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</si>
  <si>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</si>
  <si>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</si>
  <si>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</si>
  <si>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</si>
  <si>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</si>
  <si>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</si>
  <si>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</si>
  <si>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</si>
  <si>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</si>
  <si>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</si>
  <si>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</si>
  <si>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</si>
  <si>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</si>
  <si>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</si>
  <si>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</si>
  <si>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</si>
  <si>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</si>
  <si>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</si>
  <si>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</si>
  <si>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</si>
  <si>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</si>
  <si>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</si>
  <si>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</si>
  <si>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</si>
  <si>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</si>
  <si>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</si>
  <si>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</si>
  <si>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</si>
  <si>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</si>
  <si>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</si>
  <si>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</si>
  <si>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</si>
  <si>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</si>
  <si>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</si>
  <si>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</si>
  <si>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</si>
  <si>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</si>
  <si>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</si>
  <si>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</si>
  <si>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</si>
  <si>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</si>
  <si>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</si>
  <si>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</si>
  <si>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</si>
  <si>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</si>
  <si>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</si>
  <si>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</si>
  <si>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</si>
  <si>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</si>
  <si>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</si>
  <si>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</si>
  <si>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</si>
  <si>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</si>
  <si>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</si>
  <si>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</si>
  <si>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</si>
  <si>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</si>
  <si>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</si>
  <si>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</si>
  <si>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</si>
  <si>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</si>
  <si>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</si>
  <si>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</si>
  <si>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</si>
  <si>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</si>
  <si>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</si>
  <si>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</si>
  <si>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</si>
  <si>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</si>
  <si>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</si>
  <si>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</si>
  <si>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</si>
  <si>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</si>
  <si>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</si>
  <si>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</si>
  <si>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</si>
  <si>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</si>
  <si>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</si>
  <si>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</si>
  <si>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</si>
  <si>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</si>
  <si>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</si>
  <si>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</si>
  <si>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</si>
  <si>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</si>
  <si>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</si>
  <si>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</si>
  <si>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</si>
  <si>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</si>
  <si>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</si>
  <si>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</si>
  <si>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</si>
  <si>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</si>
  <si>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</si>
  <si>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</si>
  <si>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</si>
  <si>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</si>
  <si>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</si>
  <si>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</si>
  <si>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</si>
  <si>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</si>
  <si>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</si>
  <si>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</si>
  <si>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</si>
  <si>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</si>
  <si>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</si>
  <si>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</si>
  <si>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</si>
  <si>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</si>
  <si>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</si>
  <si>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</si>
  <si>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</si>
  <si>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</si>
  <si>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</si>
  <si>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</si>
  <si>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</si>
  <si>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</si>
  <si>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</si>
  <si>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</si>
  <si>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</si>
  <si>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</si>
  <si>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</si>
  <si>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</si>
  <si>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</si>
  <si>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</si>
  <si>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</si>
  <si>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</si>
  <si>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</si>
  <si>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</si>
  <si>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</si>
  <si>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</si>
  <si>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</si>
  <si>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</si>
  <si>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</si>
  <si>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</si>
  <si>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</si>
  <si>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</si>
  <si>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</si>
  <si>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</si>
  <si>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</si>
  <si>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</si>
  <si>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</si>
  <si>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</si>
  <si>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</si>
  <si>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</si>
  <si>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</si>
  <si>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</si>
  <si>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</si>
  <si>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</si>
  <si>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</si>
  <si>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</si>
  <si>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</si>
  <si>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</si>
  <si>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</si>
  <si>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</si>
  <si>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</si>
  <si>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</si>
  <si>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</si>
  <si>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</si>
  <si>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</si>
  <si>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</si>
  <si>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</si>
  <si>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</si>
  <si>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</si>
  <si>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</si>
  <si>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</si>
  <si>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</si>
  <si>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</si>
  <si>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</si>
  <si>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</si>
  <si>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</si>
  <si>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</si>
  <si>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</si>
  <si>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AUZON (30)</t>
  </si>
  <si>
    <t xml:space="preserve">NOM_PRELEV_DETERM</t>
  </si>
  <si>
    <t xml:space="preserve">AQUASCOP BIOLOGIE site de Monptellier</t>
  </si>
  <si>
    <t xml:space="preserve">LB_STATION</t>
  </si>
  <si>
    <t xml:space="preserve">AUZON A RIVIERES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</si>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</sst>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800946</v>
      </c>
      <c r="G10" s="25"/>
      <c r="H10" s="25"/>
    </row>
    <row r="11" customFormat="false" ht="15" hidden="false" customHeight="false" outlineLevel="0" collapsed="false">
      <c r="A11" s="26" t="s">
        <v>5185</v>
      </c>
      <c r="B11" s="30" t="n">
        <v>43287</v>
      </c>
      <c r="D11" s="26" t="s">
        <v>5186</v>
      </c>
      <c r="E11" s="29" t="n">
        <v>6348150</v>
      </c>
      <c r="G11" s="25"/>
      <c r="H11" s="25"/>
    </row>
    <row r="12" customFormat="false" ht="15" hidden="false" customHeight="false" outlineLevel="0" collapsed="false">
      <c r="A12" s="26" t="s">
        <v>5187</v>
      </c>
      <c r="B12" s="29" t="s">
        <v>5188</v>
      </c>
      <c r="D12" s="26" t="s">
        <v>5189</v>
      </c>
      <c r="E12" s="29" t="n">
        <v>801035</v>
      </c>
      <c r="G12" s="25"/>
      <c r="H12" s="25"/>
    </row>
    <row r="13" customFormat="false" ht="17.25" hidden="false" customHeight="true" outlineLevel="0" collapsed="false">
      <c r="A13" s="12"/>
      <c r="B13" s="31"/>
      <c r="D13" s="26" t="s">
        <v>5190</v>
      </c>
      <c r="E13" s="29" t="n">
        <v>6348203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800946</v>
      </c>
    </row>
    <row r="18" customFormat="false" ht="15" hidden="false" customHeight="false" outlineLevel="0" collapsed="false">
      <c r="A18" s="36"/>
      <c r="B18" s="37" t="s">
        <v>5198</v>
      </c>
      <c r="C18" s="38" t="n">
        <f aca="false">E11</f>
        <v>6348150</v>
      </c>
    </row>
    <row r="19" customFormat="false" ht="15" hidden="false" customHeight="false" outlineLevel="0" collapsed="false">
      <c r="A19" s="33" t="s">
        <v>5199</v>
      </c>
      <c r="B19" s="39" t="n">
        <v>110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74</v>
      </c>
      <c r="D35" s="52" t="s">
        <v>5217</v>
      </c>
      <c r="E35" s="53" t="n">
        <v>26</v>
      </c>
    </row>
    <row r="36" s="56" customFormat="true" ht="15" hidden="false" customHeight="true" outlineLevel="0" collapsed="false">
      <c r="A36" s="54" t="s">
        <v>5218</v>
      </c>
      <c r="B36" s="34" t="n">
        <v>75</v>
      </c>
      <c r="C36" s="50"/>
      <c r="D36" s="55" t="s">
        <v>5219</v>
      </c>
      <c r="E36" s="34" t="n">
        <v>25</v>
      </c>
    </row>
    <row r="37" s="56" customFormat="true" ht="15" hidden="false" customHeight="true" outlineLevel="0" collapsed="false">
      <c r="A37" s="54" t="s">
        <v>5220</v>
      </c>
      <c r="B37" s="34" t="n">
        <v>7.9</v>
      </c>
      <c r="C37" s="50"/>
      <c r="D37" s="55" t="s">
        <v>5221</v>
      </c>
      <c r="E37" s="34" t="n">
        <v>8.3</v>
      </c>
    </row>
    <row r="38" s="56" customFormat="true" ht="15" hidden="false" customHeight="true" outlineLevel="0" collapsed="false">
      <c r="A38" s="54" t="s">
        <v>5222</v>
      </c>
      <c r="B38" s="34" t="n">
        <v>15</v>
      </c>
      <c r="C38" s="50"/>
      <c r="D38" s="55" t="s">
        <v>5222</v>
      </c>
      <c r="E38" s="34" t="n">
        <v>19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1</v>
      </c>
    </row>
    <row r="58" s="17" customFormat="true" ht="15" hidden="false" customHeight="false" outlineLevel="0" collapsed="false">
      <c r="A58" s="33" t="s">
        <v>5240</v>
      </c>
      <c r="B58" s="62" t="n">
        <v>5</v>
      </c>
      <c r="C58" s="50"/>
      <c r="D58" s="26" t="s">
        <v>5240</v>
      </c>
      <c r="E58" s="62" t="n">
        <v>3</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2</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3404</v>
      </c>
      <c r="B97" s="76" t="str">
        <f aca="false">VLOOKUP(A97,'Ref Taxo'!A:B,2,FALSE())</f>
        <v>Persicaria</v>
      </c>
      <c r="C97" s="77" t="n">
        <f aca="false">VLOOKUP(A97,'Ref Taxo'!A:D,4,FALSE())</f>
        <v>42836</v>
      </c>
      <c r="D97" s="78"/>
      <c r="E97" s="79" t="n">
        <v>0.01</v>
      </c>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9</v>
      </c>
      <c r="E98" s="79" t="n">
        <v>8.22</v>
      </c>
      <c r="F98" s="79" t="s">
        <v>5273</v>
      </c>
    </row>
    <row r="99" customFormat="false" ht="15" hidden="false" customHeight="false" outlineLevel="0" collapsed="false">
      <c r="A99" s="75" t="s">
        <v>1383</v>
      </c>
      <c r="B99" s="76" t="str">
        <f aca="false">VLOOKUP(A99,'Ref Taxo'!A:B,2,FALSE())</f>
        <v>Diatoma</v>
      </c>
      <c r="C99" s="77" t="n">
        <f aca="false">VLOOKUP(A99,'Ref Taxo'!A:D,4,FALSE())</f>
        <v>6627</v>
      </c>
      <c r="D99" s="78" t="n">
        <v>0.05</v>
      </c>
      <c r="E99" s="79" t="n">
        <v>0.1</v>
      </c>
      <c r="F99" s="79" t="s">
        <v>5273</v>
      </c>
    </row>
    <row r="100" customFormat="false" ht="15" hidden="false" customHeight="false" outlineLevel="0" collapsed="false">
      <c r="A100" s="75" t="s">
        <v>1988</v>
      </c>
      <c r="B100" s="76" t="str">
        <f aca="false">VLOOKUP(A100,'Ref Taxo'!A:B,2,FALSE())</f>
        <v>Fragilaria</v>
      </c>
      <c r="C100" s="77" t="n">
        <f aca="false">VLOOKUP(A100,'Ref Taxo'!A:D,4,FALSE())</f>
        <v>9533</v>
      </c>
      <c r="D100" s="78" t="n">
        <v>0.01</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0.01</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t="n">
        <v>0.05</v>
      </c>
      <c r="E102" s="79" t="n">
        <v>4</v>
      </c>
      <c r="F102" s="79" t="s">
        <v>5273</v>
      </c>
    </row>
    <row r="103" customFormat="false" ht="15" hidden="false" customHeight="false" outlineLevel="0" collapsed="false">
      <c r="A103" s="75" t="s">
        <v>2923</v>
      </c>
      <c r="B103" s="76" t="str">
        <f aca="false">VLOOKUP(A103,'Ref Taxo'!A:B,2,FALSE())</f>
        <v>Microspora</v>
      </c>
      <c r="C103" s="77" t="n">
        <f aca="false">VLOOKUP(A103,'Ref Taxo'!A:D,4,FALSE())</f>
        <v>1132</v>
      </c>
      <c r="D103" s="78"/>
      <c r="E103" s="79" t="n">
        <v>0.01</v>
      </c>
      <c r="F103" s="79" t="s">
        <v>5273</v>
      </c>
    </row>
    <row r="104" customFormat="false" ht="15" hidden="false" customHeight="false" outlineLevel="0" collapsed="false">
      <c r="A104" s="75" t="s">
        <v>3264</v>
      </c>
      <c r="B104" s="76" t="str">
        <f aca="false">VLOOKUP(A104,'Ref Taxo'!A:B,2,FALSE())</f>
        <v>Oedogonium</v>
      </c>
      <c r="C104" s="77" t="n">
        <f aca="false">VLOOKUP(A104,'Ref Taxo'!A:D,4,FALSE())</f>
        <v>1134</v>
      </c>
      <c r="D104" s="78"/>
      <c r="E104" s="79" t="n">
        <v>0.01</v>
      </c>
      <c r="F104" s="79" t="s">
        <v>5273</v>
      </c>
    </row>
    <row r="105" customFormat="false" ht="15" hidden="false" customHeight="false" outlineLevel="0" collapsed="false">
      <c r="A105" s="75" t="s">
        <v>4684</v>
      </c>
      <c r="B105" s="76" t="str">
        <f aca="false">VLOOKUP(A105,'Ref Taxo'!A:B,2,FALSE())</f>
        <v>Spirogyra</v>
      </c>
      <c r="C105" s="77" t="n">
        <f aca="false">VLOOKUP(A105,'Ref Taxo'!A:D,4,FALSE())</f>
        <v>1147</v>
      </c>
      <c r="D105" s="78" t="n">
        <v>4.5</v>
      </c>
      <c r="E105" s="79" t="n">
        <v>6.3</v>
      </c>
      <c r="F105" s="79" t="s">
        <v>5273</v>
      </c>
    </row>
    <row r="106" customFormat="false" ht="15" hidden="false" customHeight="false" outlineLevel="0" collapsed="false">
      <c r="A106" s="75" t="s">
        <v>4949</v>
      </c>
      <c r="B106" s="76" t="str">
        <f aca="false">VLOOKUP(A106,'Ref Taxo'!A:B,2,FALSE())</f>
        <v>Tribonema</v>
      </c>
      <c r="C106" s="77" t="n">
        <f aca="false">VLOOKUP(A106,'Ref Taxo'!A:D,4,FALSE())</f>
        <v>1167</v>
      </c>
      <c r="D106" s="78"/>
      <c r="E106" s="79" t="n">
        <v>0.02</v>
      </c>
      <c r="F106" s="79" t="s">
        <v>5273</v>
      </c>
    </row>
    <row r="107" customFormat="false" ht="15" hidden="false" customHeight="false" outlineLevel="0" collapsed="false">
      <c r="A107" s="75" t="s">
        <v>4993</v>
      </c>
      <c r="B107" s="76" t="str">
        <f aca="false">VLOOKUP(A107,'Ref Taxo'!A:B,2,FALSE())</f>
        <v>Ulothrix</v>
      </c>
      <c r="C107" s="77" t="n">
        <f aca="false">VLOOKUP(A107,'Ref Taxo'!A:D,4,FALSE())</f>
        <v>1142</v>
      </c>
      <c r="D107" s="78"/>
      <c r="E107" s="79" t="n">
        <v>0.01</v>
      </c>
      <c r="F107" s="79" t="s">
        <v>5273</v>
      </c>
    </row>
    <row r="108" customFormat="false" ht="15" hidden="false" customHeight="false" outlineLevel="0" collapsed="false">
      <c r="A108" s="75" t="s">
        <v>5042</v>
      </c>
      <c r="B108" s="76" t="str">
        <f aca="false">VLOOKUP(A108,'Ref Taxo'!A:B,2,FALSE())</f>
        <v>Vaucheria</v>
      </c>
      <c r="C108" s="77" t="n">
        <f aca="false">VLOOKUP(A108,'Ref Taxo'!A:D,4,FALSE())</f>
        <v>1169</v>
      </c>
      <c r="D108" s="78" t="n">
        <v>1.02</v>
      </c>
      <c r="E108" s="79" t="n">
        <v>8.22</v>
      </c>
      <c r="F108" s="79" t="s">
        <v>5273</v>
      </c>
    </row>
    <row r="109" customFormat="false" ht="15" hidden="false" customHeight="false" outlineLevel="0" collapsed="false">
      <c r="A109" s="75" t="s">
        <v>1059</v>
      </c>
      <c r="B109" s="76" t="str">
        <f aca="false">VLOOKUP(A109,'Ref Taxo'!A:B,2,FALSE())</f>
        <v>Cinclidotus danubicus</v>
      </c>
      <c r="C109" s="77" t="n">
        <f aca="false">VLOOKUP(A109,'Ref Taxo'!A:D,4,FALSE())</f>
        <v>1319</v>
      </c>
      <c r="D109" s="78" t="n">
        <v>0.5</v>
      </c>
      <c r="E109" s="79"/>
      <c r="F109" s="79" t="s">
        <v>5273</v>
      </c>
    </row>
    <row r="110" customFormat="false" ht="15" hidden="false" customHeight="false" outlineLevel="0" collapsed="false">
      <c r="A110" s="75" t="s">
        <v>1071</v>
      </c>
      <c r="B110" s="76" t="str">
        <f aca="false">VLOOKUP(A110,'Ref Taxo'!A:B,2,FALSE())</f>
        <v>Cinclidotus riparius</v>
      </c>
      <c r="C110" s="77" t="n">
        <f aca="false">VLOOKUP(A110,'Ref Taxo'!A:D,4,FALSE())</f>
        <v>1321</v>
      </c>
      <c r="D110" s="78" t="n">
        <v>0.5</v>
      </c>
      <c r="E110" s="79"/>
      <c r="F110" s="79" t="s">
        <v>5273</v>
      </c>
    </row>
    <row r="111" customFormat="false" ht="15" hidden="false" customHeight="false" outlineLevel="0" collapsed="false">
      <c r="A111" s="75" t="s">
        <v>1907</v>
      </c>
      <c r="B111" s="76" t="str">
        <f aca="false">VLOOKUP(A111,'Ref Taxo'!A:B,2,FALSE())</f>
        <v>Fissidens crassipes</v>
      </c>
      <c r="C111" s="77" t="n">
        <f aca="false">VLOOKUP(A111,'Ref Taxo'!A:D,4,FALSE())</f>
        <v>1294</v>
      </c>
      <c r="D111" s="78" t="n">
        <v>0.01</v>
      </c>
      <c r="E111" s="79"/>
      <c r="F111" s="79" t="s">
        <v>5273</v>
      </c>
    </row>
    <row r="112" customFormat="false" ht="15" hidden="false" customHeight="false" outlineLevel="0" collapsed="false">
      <c r="A112" s="75" t="s">
        <v>2667</v>
      </c>
      <c r="B112" s="76" t="str">
        <f aca="false">VLOOKUP(A112,'Ref Taxo'!A:B,2,FALSE())</f>
        <v>Leptodictyum riparium</v>
      </c>
      <c r="C112" s="77" t="n">
        <f aca="false">VLOOKUP(A112,'Ref Taxo'!A:D,4,FALSE())</f>
        <v>1244</v>
      </c>
      <c r="D112" s="78" t="n">
        <v>0.01</v>
      </c>
      <c r="E112" s="79"/>
      <c r="F112" s="79" t="s">
        <v>5273</v>
      </c>
    </row>
    <row r="113" customFormat="false" ht="15" hidden="false" customHeight="false" outlineLevel="0" collapsed="false">
      <c r="A113" s="75" t="s">
        <v>4091</v>
      </c>
      <c r="B113" s="76" t="str">
        <f aca="false">VLOOKUP(A113,'Ref Taxo'!A:B,2,FALSE())</f>
        <v>Rhynchostegium riparioides</v>
      </c>
      <c r="C113" s="77" t="n">
        <f aca="false">VLOOKUP(A113,'Ref Taxo'!A:D,4,FALSE())</f>
        <v>1268</v>
      </c>
      <c r="D113" s="78" t="n">
        <v>0.01</v>
      </c>
      <c r="E113" s="79"/>
      <c r="F113" s="79" t="s">
        <v>5273</v>
      </c>
    </row>
    <row r="114" customFormat="false" ht="15" hidden="false" customHeight="false" outlineLevel="0" collapsed="false">
      <c r="A114" s="75" t="s">
        <v>62</v>
      </c>
      <c r="B114" s="76" t="str">
        <f aca="false">VLOOKUP(A114,'Ref Taxo'!A:B,2,FALSE())</f>
        <v>Agrostis stolonifera</v>
      </c>
      <c r="C114" s="77" t="n">
        <f aca="false">VLOOKUP(A114,'Ref Taxo'!A:D,4,FALSE())</f>
        <v>1543</v>
      </c>
      <c r="D114" s="78" t="n">
        <v>0.01</v>
      </c>
      <c r="E114" s="79"/>
      <c r="F114" s="79" t="s">
        <v>5273</v>
      </c>
    </row>
    <row r="115" customFormat="false" ht="15" hidden="false" customHeight="false" outlineLevel="0" collapsed="false">
      <c r="A115" s="75" t="s">
        <v>2886</v>
      </c>
      <c r="B115" s="76" t="str">
        <f aca="false">VLOOKUP(A115,'Ref Taxo'!A:B,2,FALSE())</f>
        <v>Mentha aquatica</v>
      </c>
      <c r="C115" s="77" t="n">
        <f aca="false">VLOOKUP(A115,'Ref Taxo'!A:D,4,FALSE())</f>
        <v>1791</v>
      </c>
      <c r="D115" s="78"/>
      <c r="E115" s="79" t="n">
        <v>0.01</v>
      </c>
      <c r="F115" s="79" t="s">
        <v>5274</v>
      </c>
    </row>
    <row r="116" customFormat="false" ht="15" hidden="false" customHeight="false" outlineLevel="0" collapsed="false">
      <c r="A116" s="75" t="s">
        <v>3422</v>
      </c>
      <c r="B116" s="76" t="str">
        <f aca="false">VLOOKUP(A116,'Ref Taxo'!A:B,2,FALSE())</f>
        <v>Phalaris arundinacea</v>
      </c>
      <c r="C116" s="77" t="n">
        <f aca="false">VLOOKUP(A116,'Ref Taxo'!A:D,4,FALSE())</f>
        <v>1577</v>
      </c>
      <c r="D116" s="78" t="n">
        <v>0.01</v>
      </c>
      <c r="E116" s="79"/>
      <c r="F116" s="79" t="s">
        <v>5273</v>
      </c>
    </row>
    <row r="117" customFormat="false" ht="15" hidden="false" customHeight="false" outlineLevel="0" collapsed="false">
      <c r="A117" s="75" t="s">
        <v>4391</v>
      </c>
      <c r="B117" s="76" t="str">
        <f aca="false">VLOOKUP(A117,'Ref Taxo'!A:B,2,FALSE())</f>
        <v>Schoenoplectus lacustris</v>
      </c>
      <c r="C117" s="77" t="n">
        <f aca="false">VLOOKUP(A117,'Ref Taxo'!A:D,4,FALSE())</f>
        <v>31026</v>
      </c>
      <c r="D117" s="78"/>
      <c r="E117" s="79" t="n">
        <v>0.01</v>
      </c>
      <c r="F117" s="79" t="s">
        <v>5273</v>
      </c>
    </row>
    <row r="118" customFormat="false" ht="15" hidden="false" customHeight="false" outlineLevel="0" collapsed="false">
      <c r="A118" s="75" t="s">
        <v>5049</v>
      </c>
      <c r="B118" s="76" t="str">
        <f aca="false">VLOOKUP(A118,'Ref Taxo'!A:B,2,FALSE())</f>
        <v>Veronica anagallis-aquatica</v>
      </c>
      <c r="C118" s="77" t="n">
        <f aca="false">VLOOKUP(A118,'Ref Taxo'!A:D,4,FALSE())</f>
        <v>1955</v>
      </c>
      <c r="D118" s="78"/>
      <c r="E118" s="79" t="n">
        <v>0.01</v>
      </c>
      <c r="F118" s="79" t="s">
        <v>5273</v>
      </c>
    </row>
    <row r="119" customFormat="false" ht="15" hidden="false" customHeight="false" outlineLevel="0" collapsed="false">
      <c r="A119" s="75" t="s">
        <v>2819</v>
      </c>
      <c r="B119" s="76" t="str">
        <f aca="false">VLOOKUP(A119,'Ref Taxo'!A:B,2,FALSE())</f>
        <v>Lysimachia vulgaris</v>
      </c>
      <c r="C119" s="77" t="n">
        <f aca="false">VLOOKUP(A119,'Ref Taxo'!A:D,4,FALSE())</f>
        <v>1887</v>
      </c>
      <c r="D119" s="78"/>
      <c r="E119" s="79" t="n">
        <v>0.01</v>
      </c>
      <c r="F119" s="79" t="s">
        <v>5273</v>
      </c>
    </row>
    <row r="120" customFormat="false" ht="15" hidden="false" customHeight="false" outlineLevel="0" collapsed="false">
      <c r="A120" s="75" t="s">
        <v>2832</v>
      </c>
      <c r="B120" s="76" t="str">
        <f aca="false">VLOOKUP(A120,'Ref Taxo'!A:B,2,FALSE())</f>
        <v>Lythrum salicaria</v>
      </c>
      <c r="C120" s="77" t="n">
        <f aca="false">VLOOKUP(A120,'Ref Taxo'!A:D,4,FALSE())</f>
        <v>1823</v>
      </c>
      <c r="D120" s="78" t="n">
        <v>0.01</v>
      </c>
      <c r="E120" s="79"/>
      <c r="F120" s="79" t="s">
        <v>5273</v>
      </c>
    </row>
    <row r="121" customFormat="false" ht="15" hidden="false" customHeight="false" outlineLevel="0" collapsed="false">
      <c r="A121" s="75" t="s">
        <v>808</v>
      </c>
      <c r="B121" s="76" t="str">
        <f aca="false">VLOOKUP(A121,'Ref Taxo'!A:B,2,FALSE())</f>
        <v>Carex</v>
      </c>
      <c r="C121" s="77" t="n">
        <f aca="false">VLOOKUP(A121,'Ref Taxo'!A:D,4,FALSE())</f>
        <v>1466</v>
      </c>
      <c r="D121" s="78"/>
      <c r="E121" s="79" t="n">
        <v>0.01</v>
      </c>
      <c r="F121" s="79" t="s">
        <v>5273</v>
      </c>
    </row>
    <row r="122" customFormat="false" ht="15" hidden="false" customHeight="false" outlineLevel="0" collapsed="false">
      <c r="A122" s="75" t="s">
        <v>4168</v>
      </c>
      <c r="B122" s="76" t="str">
        <f aca="false">VLOOKUP(A122,'Ref Taxo'!A:B,2,FALSE())</f>
        <v>Rorippa</v>
      </c>
      <c r="C122" s="77" t="n">
        <f aca="false">VLOOKUP(A122,'Ref Taxo'!A:D,4,FALSE())</f>
        <v>1764</v>
      </c>
      <c r="D122" s="78" t="n">
        <v>0.01</v>
      </c>
      <c r="E122" s="79"/>
      <c r="F122" s="79" t="s">
        <v>5274</v>
      </c>
    </row>
    <row r="123" customFormat="false" ht="15" hidden="false" customHeight="false" outlineLevel="0" collapsed="false">
      <c r="A123" s="75" t="s">
        <v>638</v>
      </c>
      <c r="B123" s="76" t="str">
        <f aca="false">VLOOKUP(A123,'Ref Taxo'!A:B,2,FALSE())</f>
        <v>Callitriche</v>
      </c>
      <c r="C123" s="77" t="n">
        <f aca="false">VLOOKUP(A123,'Ref Taxo'!A:D,4,FALSE())</f>
        <v>1696</v>
      </c>
      <c r="D123" s="78"/>
      <c r="E123" s="79" t="n">
        <v>0.01</v>
      </c>
      <c r="F123" s="79" t="s">
        <v>5273</v>
      </c>
    </row>
    <row r="124" customFormat="false" ht="15" hidden="false" customHeight="false" outlineLevel="0" collapsed="false">
      <c r="A124" s="75" t="s">
        <v>3076</v>
      </c>
      <c r="B124" s="76" t="str">
        <f aca="false">VLOOKUP(A124,'Ref Taxo'!A:B,2,FALSE())</f>
        <v>Myriophyllum spicatum</v>
      </c>
      <c r="C124" s="77" t="n">
        <f aca="false">VLOOKUP(A124,'Ref Taxo'!A:D,4,FALSE())</f>
        <v>1778</v>
      </c>
      <c r="D124" s="78"/>
      <c r="E124" s="79" t="n">
        <v>0.01</v>
      </c>
      <c r="F124" s="79" t="s">
        <v>5273</v>
      </c>
    </row>
    <row r="125" customFormat="false" ht="15" hidden="false" customHeight="false" outlineLevel="0" collapsed="false">
      <c r="A125" s="75" t="s">
        <v>3721</v>
      </c>
      <c r="B125" s="76" t="str">
        <f aca="false">VLOOKUP(A125,'Ref Taxo'!A:B,2,FALSE())</f>
        <v>Potamogeton nodosus</v>
      </c>
      <c r="C125" s="77" t="n">
        <f aca="false">VLOOKUP(A125,'Ref Taxo'!A:D,4,FALSE())</f>
        <v>1652</v>
      </c>
      <c r="D125" s="78"/>
      <c r="E125" s="79" t="n">
        <v>0.02</v>
      </c>
      <c r="F125" s="79" t="s">
        <v>5273</v>
      </c>
    </row>
    <row r="126" customFormat="false" ht="15" hidden="false" customHeight="false" outlineLevel="0" collapsed="false">
      <c r="A126" s="75" t="s">
        <v>1720</v>
      </c>
      <c r="B126" s="76" t="str">
        <f aca="false">VLOOKUP(A126,'Ref Taxo'!A:B,2,FALSE())</f>
        <v>Equisetum arvense</v>
      </c>
      <c r="C126" s="77" t="n">
        <f aca="false">VLOOKUP(A126,'Ref Taxo'!A:D,4,FALSE())</f>
        <v>1384</v>
      </c>
      <c r="D126" s="78" t="n">
        <v>0.01</v>
      </c>
      <c r="E126" s="79" t="n">
        <v>0.01</v>
      </c>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2019-03-15T16:06:15Z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