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1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<sst xmlns="http://schemas.openxmlformats.org/spreadsheetml/2006/main" count="6475" uniqueCount="5302">
  <si>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</si>
  <si>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</si>
  <si>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</si>
  <si>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</si>
  <si>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</si>
  <si>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</si>
  <si>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</si>
  <si>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</si>
  <si>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</si>
  <si>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</si>
  <si>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</si>
  <si>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</si>
  <si>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</si>
  <si>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</si>
  <si>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</si>
  <si>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</si>
  <si>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</si>
  <si>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</si>
  <si>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</si>
  <si>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</si>
  <si>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</si>
  <si>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</si>
  <si>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</si>
  <si>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</si>
  <si>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</si>
  <si>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</si>
  <si>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</si>
  <si>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</si>
  <si>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</si>
  <si>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</si>
  <si>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</si>
  <si>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</si>
  <si>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</si>
  <si>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</si>
  <si>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</si>
  <si>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</si>
  <si>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</si>
  <si>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</si>
  <si>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</si>
  <si>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</si>
  <si>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</si>
  <si>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</si>
  <si>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</si>
  <si>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</si>
  <si>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</si>
  <si>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</si>
  <si>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</si>
  <si>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</si>
  <si>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</si>
  <si>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</si>
  <si>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</si>
  <si>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</si>
  <si>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</si>
  <si>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</si>
  <si>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</si>
  <si>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</si>
  <si>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</si>
  <si>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</si>
  <si>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</si>
  <si>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</si>
  <si>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</si>
  <si>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</si>
  <si>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</si>
  <si>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</si>
  <si>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</si>
  <si>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</si>
  <si>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</si>
  <si>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</si>
  <si>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</si>
  <si>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</si>
  <si>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</si>
  <si>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</si>
  <si>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</si>
  <si>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</si>
  <si>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</si>
  <si>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</si>
  <si>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</si>
  <si>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</si>
  <si>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</si>
  <si>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</si>
  <si>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</si>
  <si>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</si>
  <si>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</si>
  <si>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</si>
  <si>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</si>
  <si>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</si>
  <si>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</si>
  <si>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</si>
  <si>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</si>
  <si>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</si>
  <si>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</si>
  <si>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</si>
  <si>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</si>
  <si>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</si>
  <si>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</si>
  <si>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</si>
  <si>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</si>
  <si>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</si>
  <si>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</si>
  <si>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</si>
  <si>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</si>
  <si>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</si>
  <si>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</si>
  <si>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</si>
  <si>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</si>
  <si>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</si>
  <si>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</si>
  <si>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</si>
  <si>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</si>
  <si>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</si>
  <si>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</si>
  <si>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</si>
  <si>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</si>
  <si>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</si>
  <si>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</si>
  <si>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</si>
  <si>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</si>
  <si>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</si>
  <si>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</si>
  <si>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</si>
  <si>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</si>
  <si>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</si>
  <si>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</si>
  <si>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</si>
  <si>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</si>
  <si>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</si>
  <si>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</si>
  <si>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</si>
  <si>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</si>
  <si>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</si>
  <si>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</si>
  <si>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</si>
  <si>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</si>
  <si>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</si>
  <si>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</si>
  <si>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</si>
  <si>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</si>
  <si>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</si>
  <si>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</si>
  <si>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</si>
  <si>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</si>
  <si>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</si>
  <si>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</si>
  <si>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</si>
  <si>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</si>
  <si>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</si>
  <si>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</si>
  <si>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</si>
  <si>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</si>
  <si>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</si>
  <si>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</si>
  <si>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</si>
  <si>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</si>
  <si>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</si>
  <si>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</si>
  <si>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</si>
  <si>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</si>
  <si>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</si>
  <si>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</si>
  <si>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</si>
  <si>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</si>
  <si>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</si>
  <si>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</si>
  <si>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</si>
  <si>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</si>
  <si>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</si>
  <si>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</si>
  <si>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</si>
  <si>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</si>
  <si>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</si>
  <si>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</si>
  <si>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</si>
  <si>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</si>
  <si>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</si>
  <si>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</si>
  <si>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</si>
  <si>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</si>
  <si>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</si>
  <si>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</si>
  <si>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</si>
  <si>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</si>
  <si>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</si>
  <si>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</si>
  <si>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</si>
  <si>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</si>
  <si>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</si>
  <si>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</si>
  <si>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</si>
  <si>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</si>
  <si>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</si>
  <si>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</si>
  <si>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</si>
  <si>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</si>
  <si>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</si>
  <si>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</si>
  <si>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</si>
  <si>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</si>
  <si>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</si>
  <si>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</si>
  <si>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</si>
  <si>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</si>
  <si>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</si>
  <si>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</si>
  <si>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</si>
  <si>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</si>
  <si>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</si>
  <si>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</si>
  <si>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</si>
  <si>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</si>
  <si>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</si>
  <si>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</si>
  <si>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</si>
  <si>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</si>
  <si>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</si>
  <si>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</si>
  <si>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</si>
  <si>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</si>
  <si>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</si>
  <si>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</si>
  <si>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</si>
  <si>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</si>
  <si>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</si>
  <si>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</si>
  <si>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</si>
  <si>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</si>
  <si>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</si>
  <si>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</si>
  <si>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</si>
  <si>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</si>
  <si>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</si>
  <si>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</si>
  <si>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</si>
  <si>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</si>
  <si>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</si>
  <si>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</si>
  <si>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</si>
  <si>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</si>
  <si>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</si>
  <si>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</si>
  <si>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</si>
  <si>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</si>
  <si>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</si>
  <si>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</si>
  <si>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</si>
  <si>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</si>
  <si>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</si>
  <si>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</si>
  <si>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</si>
  <si>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</si>
  <si>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</si>
  <si>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</si>
  <si>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</si>
  <si>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</si>
  <si>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</si>
  <si>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</si>
  <si>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</si>
  <si>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</si>
  <si>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</si>
  <si>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</si>
  <si>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</si>
  <si>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</si>
  <si>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</si>
  <si>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</si>
  <si>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</si>
  <si>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</si>
  <si>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</si>
  <si>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</si>
  <si>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</si>
  <si>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</si>
  <si>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</si>
  <si>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</si>
  <si>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</si>
  <si>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</si>
  <si>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</si>
  <si>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</si>
  <si>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</si>
  <si>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</si>
  <si>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</si>
  <si>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</si>
  <si>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</si>
  <si>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</si>
  <si>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</si>
  <si>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</si>
  <si>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</si>
  <si>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</si>
  <si>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</si>
  <si>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</si>
  <si>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</si>
  <si>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</si>
  <si>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</si>
  <si>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</si>
  <si>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</si>
  <si>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</si>
  <si>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</si>
  <si>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</si>
  <si>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</si>
  <si>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</si>
  <si>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</si>
  <si>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</si>
  <si>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</si>
  <si>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</si>
  <si>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</si>
  <si>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</si>
  <si>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</si>
  <si>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</si>
  <si>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</si>
  <si>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</si>
  <si>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</si>
  <si>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</si>
  <si>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</si>
  <si>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</si>
  <si>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</si>
  <si>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</si>
  <si>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</si>
  <si>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</si>
  <si>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</si>
  <si>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</si>
  <si>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</si>
  <si>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</si>
  <si>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</si>
  <si>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</si>
  <si>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</si>
  <si>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</si>
  <si>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</si>
  <si>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</si>
  <si>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</si>
  <si>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</si>
  <si>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</si>
  <si>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</si>
  <si>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</si>
  <si>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</si>
  <si>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</si>
  <si>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</si>
  <si>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</si>
  <si>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</si>
  <si>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</si>
  <si>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</si>
  <si>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</si>
  <si>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</si>
  <si>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</si>
  <si>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</si>
  <si>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</si>
  <si>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</si>
  <si>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</si>
  <si>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</si>
  <si>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</si>
  <si>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</si>
  <si>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</si>
  <si>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</si>
  <si>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</si>
  <si>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</si>
  <si>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</si>
  <si>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</si>
  <si>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</si>
  <si>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</si>
  <si>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</si>
  <si>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</si>
  <si>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</si>
  <si>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</si>
  <si>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</si>
  <si>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</si>
  <si>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</si>
  <si>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</si>
  <si>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</si>
  <si>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</si>
  <si>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</si>
  <si>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</si>
  <si>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</si>
  <si>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</si>
  <si>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</si>
  <si>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</si>
  <si>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</si>
  <si>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</si>
  <si>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</si>
  <si>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</si>
  <si>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</si>
  <si>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</si>
  <si>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</si>
  <si>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</si>
  <si>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</si>
  <si>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</si>
  <si>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</si>
  <si>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</si>
  <si>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</si>
  <si>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</si>
  <si>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</si>
  <si>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</si>
  <si>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</si>
  <si>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</si>
  <si>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</si>
  <si>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</si>
  <si>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</si>
  <si>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</si>
  <si>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</si>
  <si>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</si>
  <si>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</si>
  <si>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</si>
  <si>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</si>
  <si>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</si>
  <si>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</si>
  <si>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</si>
  <si>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</si>
  <si>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</si>
  <si>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</si>
  <si>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</si>
  <si>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</si>
  <si>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</si>
  <si>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</si>
  <si>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</si>
  <si>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</si>
  <si>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</si>
  <si>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</si>
  <si>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</si>
  <si>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</si>
  <si>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</si>
  <si>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</si>
  <si>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</si>
  <si>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</si>
  <si>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</si>
  <si>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</si>
  <si>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</si>
  <si>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</si>
  <si>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</si>
  <si>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</si>
  <si>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</si>
  <si>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</si>
  <si>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</si>
  <si>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</si>
  <si>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</si>
  <si>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</si>
  <si>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</si>
  <si>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</si>
  <si>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</si>
  <si>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</si>
  <si>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</si>
  <si>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</si>
  <si>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</si>
  <si>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</si>
  <si>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</si>
  <si>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</si>
  <si>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</si>
  <si>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</si>
  <si>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</si>
  <si>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</si>
  <si>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</si>
  <si>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</si>
  <si>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</si>
  <si>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</si>
  <si>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</si>
  <si>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</si>
  <si>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</si>
  <si>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</si>
  <si>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</si>
  <si>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</si>
  <si>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</si>
  <si>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</si>
  <si>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</si>
  <si>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</si>
  <si>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</si>
  <si>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</si>
  <si>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</si>
  <si>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</si>
  <si>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</si>
  <si>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</si>
  <si>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</si>
  <si>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</si>
  <si>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</si>
  <si>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</si>
  <si>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</si>
  <si>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</si>
  <si>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</si>
  <si>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</si>
  <si>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</si>
  <si>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</si>
  <si>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</si>
  <si>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</si>
  <si>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</si>
  <si>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</si>
  <si>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</si>
  <si>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</si>
  <si>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</si>
  <si>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</si>
  <si>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</si>
  <si>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</si>
  <si>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</si>
  <si>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</si>
  <si>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</si>
  <si>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</si>
  <si>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</si>
  <si>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</si>
  <si>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</si>
  <si>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</si>
  <si>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</si>
  <si>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</si>
  <si>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</si>
  <si>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</si>
  <si>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</si>
  <si>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</si>
  <si>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</si>
  <si>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</si>
  <si>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</si>
  <si>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</si>
  <si>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</si>
  <si>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</si>
  <si>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</si>
  <si>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</si>
  <si>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</si>
  <si>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</si>
  <si>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</si>
  <si>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</si>
  <si>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</si>
  <si>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</si>
  <si>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</si>
  <si>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</si>
  <si>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</si>
  <si>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</si>
  <si>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</si>
  <si>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</si>
  <si>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</si>
  <si>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</si>
  <si>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</si>
  <si>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</si>
  <si>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</si>
  <si>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</si>
  <si>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</si>
  <si>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</si>
  <si>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</si>
  <si>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</si>
  <si>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</si>
  <si>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</si>
  <si>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</si>
  <si>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</si>
  <si>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</si>
  <si>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</si>
  <si>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</si>
  <si>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</si>
  <si>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</si>
  <si>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</si>
  <si>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</si>
  <si>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</si>
  <si>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</si>
  <si>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</si>
  <si>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</si>
  <si>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</si>
  <si>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</si>
  <si>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</si>
  <si>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</si>
  <si>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</si>
  <si>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</si>
  <si>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</si>
  <si>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</si>
  <si>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</si>
  <si>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</si>
  <si>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</si>
  <si>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</si>
  <si>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</si>
  <si>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</si>
  <si>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</si>
  <si>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</si>
  <si>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</si>
  <si>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</si>
  <si>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</si>
  <si>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</si>
  <si>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</si>
  <si>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</si>
  <si>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</si>
  <si>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</si>
  <si>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</si>
  <si>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</si>
  <si>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</si>
  <si>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</si>
  <si>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</si>
  <si>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</si>
  <si>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</si>
  <si>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</si>
  <si>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</si>
  <si>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</si>
  <si>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</si>
  <si>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</si>
  <si>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</si>
  <si>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</si>
  <si>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</si>
  <si>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</si>
  <si>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</si>
  <si>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</si>
  <si>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</si>
  <si>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</si>
  <si>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</si>
  <si>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</si>
  <si>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</si>
  <si>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</si>
  <si>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</si>
  <si>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</si>
  <si>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</si>
  <si>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</si>
  <si>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</si>
  <si>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</si>
  <si>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</si>
  <si>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</si>
  <si>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</si>
  <si>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</si>
  <si>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</si>
  <si>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</si>
  <si>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</si>
  <si>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</si>
  <si>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</si>
  <si>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</si>
  <si>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</si>
  <si>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</si>
  <si>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</si>
  <si>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</si>
  <si>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</si>
  <si>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</si>
  <si>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</si>
  <si>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</si>
  <si>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</si>
  <si>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</si>
  <si>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</si>
  <si>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</si>
  <si>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</si>
  <si>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</si>
  <si>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</si>
  <si>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</si>
  <si>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</si>
  <si>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</si>
  <si>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</si>
  <si>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</si>
  <si>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</si>
  <si>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</si>
  <si>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</si>
  <si>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</si>
  <si>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</si>
  <si>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</si>
  <si>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</si>
  <si>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</si>
  <si>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</si>
  <si>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</si>
  <si>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</si>
  <si>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</si>
  <si>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</si>
  <si>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</si>
  <si>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</si>
  <si>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</si>
  <si>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</si>
  <si>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</si>
  <si>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</si>
  <si>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</si>
  <si>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</si>
  <si>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</si>
  <si>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</si>
  <si>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</si>
  <si>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</si>
  <si>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</si>
  <si>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</si>
  <si>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</si>
  <si>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</si>
  <si>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</si>
  <si>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</si>
  <si>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</si>
  <si>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</si>
  <si>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</si>
  <si>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</si>
  <si>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</si>
  <si>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</si>
  <si>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</si>
  <si>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</si>
  <si>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</si>
  <si>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</si>
  <si>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</si>
  <si>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</si>
  <si>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</si>
  <si>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</si>
  <si>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</si>
  <si>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</si>
  <si>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</si>
  <si>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</si>
  <si>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</si>
  <si>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</si>
  <si>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</si>
  <si>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</si>
  <si>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</si>
  <si>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</si>
  <si>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</si>
  <si>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</si>
  <si>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</si>
  <si>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</si>
  <si>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</si>
  <si>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</si>
  <si>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</si>
  <si>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</si>
  <si>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</si>
  <si>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</si>
  <si>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</si>
  <si>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</si>
  <si>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</si>
  <si>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</si>
  <si>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</si>
  <si>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</si>
  <si>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</si>
  <si>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</si>
  <si>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</si>
  <si>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</si>
  <si>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</si>
  <si>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</si>
  <si>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</si>
  <si>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</si>
  <si>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</si>
  <si>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</si>
  <si>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</si>
  <si>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</si>
  <si>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</si>
  <si>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</si>
  <si>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</si>
  <si>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</si>
  <si>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</si>
  <si>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</si>
  <si>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</si>
  <si>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</si>
  <si>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</si>
  <si>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</si>
  <si>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</si>
  <si>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</si>
  <si>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</si>
  <si>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</si>
  <si>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</si>
  <si>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</si>
  <si>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</si>
  <si>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</si>
  <si>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</si>
  <si>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</si>
  <si>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</si>
  <si>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</si>
  <si>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</si>
  <si>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</si>
  <si>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</si>
  <si>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</si>
  <si>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</si>
  <si>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</si>
  <si>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</si>
  <si>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</si>
  <si>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</si>
  <si>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</si>
  <si>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</si>
  <si>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</si>
  <si>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</si>
  <si>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</si>
  <si>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</si>
  <si>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</si>
  <si>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</si>
  <si>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</si>
  <si>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</si>
  <si>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</si>
  <si>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</si>
  <si>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</si>
  <si>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</si>
  <si>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</si>
  <si>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</si>
  <si>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</si>
  <si>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</si>
  <si>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</si>
  <si>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</si>
  <si>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</si>
  <si>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</si>
  <si>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</si>
  <si>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</si>
  <si>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</si>
  <si>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</si>
  <si>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</si>
  <si>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</si>
  <si>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</si>
  <si>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</si>
  <si>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</si>
  <si>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</si>
  <si>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</si>
  <si>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</si>
  <si>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</si>
  <si>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</si>
  <si>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</si>
  <si>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</si>
  <si>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</si>
  <si>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</si>
  <si>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</si>
  <si>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</si>
  <si>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</si>
  <si>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</si>
  <si>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</si>
  <si>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</si>
  <si>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</si>
  <si>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</si>
  <si>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</si>
  <si>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</si>
  <si>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</si>
  <si>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</si>
  <si>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</si>
  <si>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</si>
  <si>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</si>
  <si>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</si>
  <si>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</si>
  <si>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</si>
  <si>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</si>
  <si>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</si>
  <si>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</si>
  <si>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</si>
  <si>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</si>
  <si>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</si>
  <si>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</si>
  <si>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</si>
  <si>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</si>
  <si>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</si>
  <si>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</si>
  <si>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</si>
  <si>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</si>
  <si>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</si>
  <si>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</si>
  <si>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</si>
  <si>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</si>
  <si>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</si>
  <si>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</si>
  <si>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</si>
  <si>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</si>
  <si>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</si>
  <si>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</si>
  <si>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</si>
  <si>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</si>
  <si>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</si>
  <si>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</si>
  <si>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</si>
  <si>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</si>
  <si>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</si>
  <si>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</si>
  <si>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</si>
  <si>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</si>
  <si>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</si>
  <si>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</si>
  <si>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</si>
  <si>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</si>
  <si>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</si>
  <si>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</si>
  <si>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</si>
  <si>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</si>
  <si>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</si>
  <si>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</si>
  <si>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</si>
  <si>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</si>
  <si>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</si>
  <si>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</si>
  <si>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</si>
  <si>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</si>
  <si>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</si>
  <si>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</si>
  <si>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</si>
  <si>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</si>
  <si>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</si>
  <si>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</si>
  <si>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</si>
  <si>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</si>
  <si>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</si>
  <si>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</si>
  <si>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</si>
  <si>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</si>
  <si>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</si>
  <si>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</si>
  <si>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</si>
  <si>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</si>
  <si>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</si>
  <si>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</si>
  <si>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</si>
  <si>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</si>
  <si>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</si>
  <si>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</si>
  <si>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</si>
  <si>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</si>
  <si>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</si>
  <si>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</si>
  <si>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</si>
  <si>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</si>
  <si>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</si>
  <si>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</si>
  <si>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</si>
  <si>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</si>
  <si>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</si>
  <si>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</si>
  <si>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</si>
  <si>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</si>
  <si>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</si>
  <si>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</si>
  <si>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</si>
  <si>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</si>
  <si>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</si>
  <si>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</si>
  <si>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</si>
  <si>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</si>
  <si>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</si>
  <si>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</si>
  <si>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</si>
  <si>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</si>
  <si>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</si>
  <si>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</si>
  <si>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</si>
  <si>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</si>
  <si>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</si>
  <si>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</si>
  <si>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</si>
  <si>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</si>
  <si>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</si>
  <si>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</si>
  <si>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</si>
  <si>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</si>
  <si>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</si>
  <si>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</si>
  <si>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</si>
  <si>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</si>
  <si>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</si>
  <si>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</si>
  <si>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</si>
  <si>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</si>
  <si>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</si>
  <si>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</si>
  <si>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</si>
  <si>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</si>
  <si>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</si>
  <si>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</si>
  <si>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</si>
  <si>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</si>
  <si>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</si>
  <si>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</si>
  <si>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</si>
  <si>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</si>
  <si>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</si>
  <si>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</si>
  <si>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</si>
  <si>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</si>
  <si>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</si>
  <si>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</si>
  <si>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</si>
  <si>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</si>
  <si>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</si>
  <si>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</si>
  <si>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</si>
  <si>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</si>
  <si>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</si>
  <si>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</si>
  <si>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</si>
  <si>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</si>
  <si>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</si>
  <si>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</si>
  <si>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</si>
  <si>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</si>
  <si>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</si>
  <si>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</si>
  <si>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</si>
  <si>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</si>
  <si>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</si>
  <si>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</si>
  <si>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</si>
  <si>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</si>
  <si>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</si>
  <si>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</si>
  <si>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</si>
  <si>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</si>
  <si>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</si>
  <si>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</si>
  <si>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</si>
  <si>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</si>
  <si>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</si>
  <si>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</si>
  <si>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</si>
  <si>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</si>
  <si>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</si>
  <si>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</si>
  <si>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</si>
  <si>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</si>
  <si>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</si>
  <si>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</si>
  <si>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</si>
  <si>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</si>
  <si>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</si>
  <si>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</si>
  <si>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</si>
  <si>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</si>
  <si>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</si>
  <si>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</si>
  <si>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</si>
  <si>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</si>
  <si>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</si>
  <si>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</si>
  <si>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</si>
  <si>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</si>
  <si>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</si>
  <si>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</si>
  <si>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</si>
  <si>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</si>
  <si>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</si>
  <si>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</si>
  <si>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</si>
  <si>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</si>
  <si>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</si>
  <si>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</si>
  <si>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</si>
  <si>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</si>
  <si>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</si>
  <si>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</si>
  <si>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</si>
  <si>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</si>
  <si>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</si>
  <si>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</si>
  <si>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</si>
  <si>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</si>
  <si>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</si>
  <si>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</si>
  <si>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</si>
  <si>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</si>
  <si>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</si>
  <si>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</si>
  <si>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</si>
  <si>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</si>
  <si>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</si>
  <si>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</si>
  <si>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</si>
  <si>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</si>
  <si>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</si>
  <si>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</si>
  <si>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</si>
  <si>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</si>
  <si>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</si>
  <si>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</si>
  <si>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</si>
  <si>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</si>
  <si>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</si>
  <si>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</si>
  <si>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</si>
  <si>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</si>
  <si>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</si>
  <si>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</si>
  <si>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</si>
  <si>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</si>
  <si>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</si>
  <si>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</si>
  <si>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</si>
  <si>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</si>
  <si>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</si>
  <si>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</si>
  <si>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</si>
  <si>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</si>
  <si>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</si>
  <si>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</si>
  <si>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</si>
  <si>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</si>
  <si>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</si>
  <si>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</si>
  <si>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</si>
  <si>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</si>
  <si>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</si>
  <si>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</si>
  <si>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</si>
  <si>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</si>
  <si>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</si>
  <si>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</si>
  <si>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</si>
  <si>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</si>
  <si>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</si>
  <si>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</si>
  <si>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</si>
  <si>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</si>
  <si>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</si>
  <si>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</si>
  <si>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</si>
  <si>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</si>
  <si>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</si>
  <si>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</si>
  <si>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</si>
  <si>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</si>
  <si>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</si>
  <si>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</si>
  <si>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</si>
  <si>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</si>
  <si>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</si>
  <si>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</si>
  <si>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</si>
  <si>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</si>
  <si>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</si>
  <si>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</si>
  <si>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</si>
  <si>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</si>
  <si>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</si>
  <si>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</si>
  <si>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</si>
  <si>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</si>
  <si>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</si>
  <si>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</si>
  <si>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</si>
  <si>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</si>
  <si>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</si>
  <si>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</si>
  <si>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</si>
  <si>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</si>
  <si>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</si>
  <si>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</si>
  <si>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</si>
  <si>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</si>
  <si>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</si>
  <si>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</si>
  <si>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</si>
  <si>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</si>
  <si>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</si>
  <si>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</si>
  <si>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</si>
  <si>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</si>
  <si>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</si>
  <si>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</si>
  <si>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</si>
  <si>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</si>
  <si>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</si>
  <si>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</si>
  <si>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</si>
  <si>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</si>
  <si>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</si>
  <si>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</si>
  <si>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</si>
  <si>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</si>
  <si>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</si>
  <si>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</si>
  <si>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</si>
  <si>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</si>
  <si>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</si>
  <si>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</si>
  <si>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</si>
  <si>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</si>
  <si>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</si>
  <si>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</si>
  <si>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</si>
  <si>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</si>
  <si>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</si>
  <si>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</si>
  <si>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</si>
  <si>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</si>
  <si>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</si>
  <si>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</si>
  <si>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</si>
  <si>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</si>
  <si>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</si>
  <si>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</si>
  <si>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</si>
  <si>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</si>
  <si>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</si>
  <si>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</si>
  <si>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</si>
  <si>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</si>
  <si>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</si>
  <si>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</si>
  <si>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</si>
  <si>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</si>
  <si>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</si>
  <si>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</si>
  <si>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</si>
  <si>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</si>
  <si>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</si>
  <si>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</si>
  <si>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</si>
  <si>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</si>
  <si>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</si>
  <si>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</si>
  <si>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</si>
  <si>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</si>
  <si>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</si>
  <si>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</si>
  <si>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</si>
  <si>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</si>
  <si>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</si>
  <si>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</si>
  <si>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</si>
  <si>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</si>
  <si>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</si>
  <si>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</si>
  <si>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</si>
  <si>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</si>
  <si>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</si>
  <si>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</si>
  <si>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</si>
  <si>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</si>
  <si>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</si>
  <si>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</si>
  <si>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</si>
  <si>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</si>
  <si>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</si>
  <si>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</si>
  <si>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</si>
  <si>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</si>
  <si>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</si>
  <si>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</si>
  <si>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</si>
  <si>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</si>
  <si>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</si>
  <si>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</si>
  <si>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</si>
  <si>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</si>
  <si>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</si>
  <si>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</si>
  <si>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</si>
  <si>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</si>
  <si>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</si>
  <si>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</si>
  <si>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</si>
  <si>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</si>
  <si>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</si>
  <si>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</si>
  <si>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</si>
  <si>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</si>
  <si>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</si>
  <si>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</si>
  <si>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</si>
  <si>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</si>
  <si>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</si>
  <si>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</si>
  <si>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</si>
  <si>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</si>
  <si>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</si>
  <si>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</si>
  <si>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</si>
  <si>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</si>
  <si>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</si>
  <si>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</si>
  <si>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</si>
  <si>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</si>
  <si>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</si>
  <si>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</si>
  <si>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</si>
  <si>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</si>
  <si>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</si>
  <si>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</si>
  <si>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</si>
  <si>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</si>
  <si>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</si>
  <si>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</si>
  <si>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</si>
  <si>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</si>
  <si>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</si>
  <si>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</si>
  <si>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</si>
  <si>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</si>
  <si>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</si>
  <si>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</si>
  <si>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</si>
  <si>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</si>
  <si>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</si>
  <si>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</si>
  <si>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</si>
  <si>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</si>
  <si>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</si>
  <si>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</si>
  <si>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</si>
  <si>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</si>
  <si>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</si>
  <si>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</si>
  <si>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</si>
  <si>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</si>
  <si>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</si>
  <si>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</si>
  <si>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</si>
  <si>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</si>
  <si>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</si>
  <si>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</si>
  <si>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</si>
  <si>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</si>
  <si>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</si>
  <si>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</si>
  <si>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</si>
  <si>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</si>
  <si>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</si>
  <si>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</si>
  <si>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</si>
  <si>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</si>
  <si>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</si>
  <si>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</si>
  <si>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</si>
  <si>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</si>
  <si>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</si>
  <si>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</si>
  <si>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</si>
  <si>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</si>
  <si>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</si>
  <si>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</si>
  <si>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</si>
  <si>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</si>
  <si>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</si>
  <si>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</si>
  <si>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</si>
  <si>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</si>
  <si>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</si>
  <si>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</si>
  <si>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</si>
  <si>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</si>
  <si>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</si>
  <si>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</si>
  <si>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</si>
  <si>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</si>
  <si>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</si>
  <si>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</si>
  <si>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</si>
  <si>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</si>
  <si>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</si>
  <si>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</si>
  <si>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</si>
  <si>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</si>
  <si>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</si>
  <si>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</si>
  <si>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</si>
  <si>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</si>
  <si>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</si>
  <si>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</si>
  <si>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</si>
  <si>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</si>
  <si>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</si>
  <si>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</si>
  <si>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</si>
  <si>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</si>
  <si>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</si>
  <si>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</si>
  <si>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</si>
  <si>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</si>
  <si>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</si>
  <si>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</si>
  <si>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</si>
  <si>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</si>
  <si>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</si>
  <si>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</si>
  <si>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</si>
  <si>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</si>
  <si>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</si>
  <si>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</si>
  <si>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</si>
  <si>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</si>
  <si>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</si>
  <si>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</si>
  <si>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</si>
  <si>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</si>
  <si>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</si>
  <si>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</si>
  <si>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</si>
  <si>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</si>
  <si>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</si>
  <si>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</si>
  <si>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</si>
  <si>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</si>
  <si>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</si>
  <si>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</si>
  <si>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</si>
  <si>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</si>
  <si>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</si>
  <si>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</si>
  <si>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</si>
  <si>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</si>
  <si>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</si>
  <si>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</si>
  <si>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</si>
  <si>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</si>
  <si>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</si>
  <si>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</si>
  <si>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</si>
  <si>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</si>
  <si>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</si>
  <si>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</si>
  <si>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</si>
  <si>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</si>
  <si>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</si>
  <si>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</si>
  <si>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</si>
  <si>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</si>
  <si>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</si>
  <si>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</si>
  <si>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</si>
  <si>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</si>
  <si>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</si>
  <si>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</si>
  <si>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</si>
  <si>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</si>
  <si>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</si>
  <si>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</si>
  <si>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</si>
  <si>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</si>
  <si>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</si>
  <si>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</si>
  <si>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</si>
  <si>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</si>
  <si>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</si>
  <si>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</si>
  <si>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</si>
  <si>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</si>
  <si>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</si>
  <si>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</si>
  <si>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</si>
  <si>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</si>
  <si>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</si>
  <si>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</si>
  <si>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</si>
  <si>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</si>
  <si>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</si>
  <si>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</si>
  <si>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</si>
  <si>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</si>
  <si>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</si>
  <si>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</si>
  <si>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</si>
  <si>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</si>
  <si>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</si>
  <si>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</si>
  <si>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</si>
  <si>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</si>
  <si>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</si>
  <si>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</si>
  <si>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</si>
  <si>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</si>
  <si>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</si>
  <si>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</si>
  <si>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</si>
  <si>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</si>
  <si>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</si>
  <si>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</si>
  <si>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</si>
  <si>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</si>
  <si>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</si>
  <si>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</si>
  <si>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</si>
  <si>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</si>
  <si>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</si>
  <si>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</si>
  <si>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</si>
  <si>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</si>
  <si>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</si>
  <si>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</si>
  <si>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</si>
  <si>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</si>
  <si>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</si>
  <si>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</si>
  <si>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</si>
  <si>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</si>
  <si>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</si>
  <si>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</si>
  <si>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</si>
  <si>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</si>
  <si>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</si>
  <si>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</si>
  <si>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</si>
  <si>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</si>
  <si>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</si>
  <si>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</si>
  <si>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</si>
  <si>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</si>
  <si>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</si>
  <si>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</si>
  <si>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</si>
  <si>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</si>
  <si>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</si>
  <si>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</si>
  <si>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</si>
  <si>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</si>
  <si>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</si>
  <si>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</si>
  <si>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</si>
  <si>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</si>
  <si>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</si>
  <si>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</si>
  <si>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</si>
  <si>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</si>
  <si>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</si>
  <si>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</si>
  <si>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</si>
  <si>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</si>
  <si>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</si>
  <si>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</si>
  <si>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</si>
  <si>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</si>
  <si>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</si>
  <si>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</si>
  <si>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</si>
  <si>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</si>
  <si>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</si>
  <si>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</si>
  <si>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</si>
  <si>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</si>
  <si>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</si>
  <si>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</si>
  <si>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</si>
  <si>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</si>
  <si>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</si>
  <si>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</si>
  <si>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</si>
  <si>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</si>
  <si>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</si>
  <si>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</si>
  <si>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</si>
  <si>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</si>
  <si>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</si>
  <si>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</si>
  <si>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</si>
  <si>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</si>
  <si>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</si>
  <si>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</si>
  <si>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</si>
  <si>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</si>
  <si>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</si>
  <si>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</si>
  <si>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</si>
  <si>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</si>
  <si>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</si>
  <si>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</si>
  <si>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</si>
  <si>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</si>
  <si>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</si>
  <si>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</si>
  <si>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</si>
  <si>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</si>
  <si>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</si>
  <si>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</si>
  <si>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</si>
  <si>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</si>
  <si>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</si>
  <si>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</si>
  <si>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</si>
  <si>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</si>
  <si>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</si>
  <si>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</si>
  <si>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</si>
  <si>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</si>
  <si>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</si>
  <si>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</si>
  <si>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</si>
  <si>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</si>
  <si>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</si>
  <si>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</si>
  <si>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</si>
  <si>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</si>
  <si>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</si>
  <si>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</si>
  <si>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</si>
  <si>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</si>
  <si>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</si>
  <si>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</si>
  <si>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</si>
  <si>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</si>
  <si>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</si>
  <si>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</si>
  <si>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</si>
  <si>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</si>
  <si>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</si>
  <si>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</si>
  <si>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</si>
  <si>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</si>
  <si>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</si>
  <si>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</si>
  <si>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</si>
  <si>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</si>
  <si>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</si>
  <si>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</si>
  <si>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</si>
  <si>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</si>
  <si>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</si>
  <si>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</si>
  <si>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</si>
  <si>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</si>
  <si>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</si>
  <si>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</si>
  <si>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</si>
  <si>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</si>
  <si>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</si>
  <si>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</si>
  <si>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</si>
  <si>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</si>
  <si>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</si>
  <si>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</si>
  <si>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</si>
  <si>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</si>
  <si>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</si>
  <si>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</si>
  <si>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</si>
  <si>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</si>
  <si>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</si>
  <si>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</si>
  <si>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</si>
  <si>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</si>
  <si>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</si>
  <si>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</si>
  <si>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</si>
  <si>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</si>
  <si>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</si>
  <si>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</si>
  <si>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</si>
  <si>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</si>
  <si>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</si>
  <si>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</si>
  <si>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</si>
  <si>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</si>
  <si>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</si>
  <si>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</si>
  <si>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</si>
  <si>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</si>
  <si>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</si>
  <si>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</si>
  <si>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</si>
  <si>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</si>
  <si>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</si>
  <si>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</si>
  <si>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</si>
  <si>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</si>
  <si>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</si>
  <si>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</si>
  <si>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</si>
  <si>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</si>
  <si>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</si>
  <si>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</si>
  <si>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</si>
  <si>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</si>
  <si>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</si>
  <si>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</si>
  <si>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</si>
  <si>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</si>
  <si>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</si>
  <si>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</si>
  <si>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</si>
  <si>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</si>
  <si>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</si>
  <si>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</si>
  <si>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</si>
  <si>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</si>
  <si>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</si>
  <si>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</si>
  <si>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</si>
  <si>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</si>
  <si>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</si>
  <si>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</si>
  <si>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</si>
  <si>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</si>
  <si>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</si>
  <si>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</si>
  <si>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</si>
  <si>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</si>
  <si>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</si>
  <si>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</si>
  <si>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</si>
  <si>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</si>
  <si>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</si>
  <si>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</si>
  <si>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</si>
  <si>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</si>
  <si>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</si>
  <si>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</si>
  <si>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</si>
  <si>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</si>
  <si>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</si>
  <si>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</si>
  <si>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</si>
  <si>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</si>
  <si>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</si>
  <si>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</si>
  <si>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</si>
  <si>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</si>
  <si>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</si>
  <si>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</si>
  <si>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</si>
  <si>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</si>
  <si>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</si>
  <si>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</si>
  <si>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</si>
  <si>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</si>
  <si>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</si>
  <si>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</si>
  <si>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</si>
  <si>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</si>
  <si>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</si>
  <si>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</si>
  <si>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</si>
  <si>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</si>
  <si>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</si>
  <si>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</si>
  <si>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</si>
  <si>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</si>
  <si>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</si>
  <si>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</si>
  <si>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</si>
  <si>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</si>
  <si>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</si>
  <si>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</si>
  <si>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</si>
  <si>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</si>
  <si>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</si>
  <si>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</si>
  <si>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</si>
  <si>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</si>
  <si>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</si>
  <si>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</si>
  <si>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</si>
  <si>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</si>
  <si>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</si>
  <si>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</si>
  <si>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</si>
  <si>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</si>
  <si>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</si>
  <si>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</si>
  <si>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</si>
  <si>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</si>
  <si>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</si>
  <si>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</si>
  <si>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</si>
  <si>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</si>
  <si>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</si>
  <si>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</si>
  <si>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</si>
  <si>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</si>
  <si>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</si>
  <si>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</si>
  <si>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</si>
  <si>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</si>
  <si>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</si>
  <si>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</si>
  <si>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</si>
  <si>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</si>
  <si>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</si>
  <si>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</si>
  <si>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</si>
  <si>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</si>
  <si>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</si>
  <si>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</si>
  <si>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</si>
  <si>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</si>
  <si>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</si>
  <si>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</si>
  <si>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</si>
  <si>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</si>
  <si>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</si>
  <si>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</si>
  <si>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</si>
  <si>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</si>
  <si>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</si>
  <si>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</si>
  <si>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</si>
  <si>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</si>
  <si>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</si>
  <si>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</si>
  <si>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</si>
  <si>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</si>
  <si>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</si>
  <si>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</si>
  <si>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</si>
  <si>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</si>
  <si>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</si>
  <si>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</si>
  <si>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</si>
  <si>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</si>
  <si>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</si>
  <si>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</si>
  <si>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</si>
  <si>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</si>
  <si>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</si>
  <si>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</si>
  <si>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</si>
  <si>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</si>
  <si>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</si>
  <si>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</si>
  <si>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</si>
  <si>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</si>
  <si>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</si>
  <si>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</si>
  <si>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</si>
  <si>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</si>
  <si>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</si>
  <si>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</si>
  <si>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</si>
  <si>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</si>
  <si>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</si>
  <si>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</si>
  <si>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</si>
  <si>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</si>
  <si>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</si>
  <si>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</si>
  <si>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</si>
  <si>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</si>
  <si>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</si>
  <si>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</si>
  <si>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</si>
  <si>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</si>
  <si>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</si>
  <si>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</si>
  <si>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</si>
  <si>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</si>
  <si>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</si>
  <si>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</si>
  <si>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</si>
  <si>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</si>
  <si>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</si>
  <si>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</si>
  <si>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</si>
  <si>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</si>
  <si>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</si>
  <si>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</si>
  <si>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</si>
  <si>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</si>
  <si>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</si>
  <si>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</si>
  <si>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</si>
  <si>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</si>
  <si>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</si>
  <si>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</si>
  <si>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</si>
  <si>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</si>
  <si>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</si>
  <si>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</si>
  <si>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</si>
  <si>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</si>
  <si>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</si>
  <si>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</si>
  <si>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</si>
  <si>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</si>
  <si>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</si>
  <si>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</si>
  <si>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</si>
  <si>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</si>
  <si>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</si>
  <si>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</si>
  <si>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</si>
  <si>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</si>
  <si>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</si>
  <si>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</si>
  <si>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</si>
  <si>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</si>
  <si>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</si>
  <si>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</si>
  <si>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</si>
  <si>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</si>
  <si>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</si>
  <si>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</si>
  <si>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</si>
  <si>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</si>
  <si>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</si>
  <si>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</si>
  <si>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</si>
  <si>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</si>
  <si>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</si>
  <si>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</si>
  <si>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</si>
  <si>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</si>
  <si>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</si>
  <si>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</si>
  <si>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</si>
  <si>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</si>
  <si>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</si>
  <si>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</si>
  <si>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</si>
  <si>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</si>
  <si>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</si>
  <si>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</si>
  <si>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</si>
  <si>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</si>
  <si>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</si>
  <si>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</si>
  <si>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</si>
  <si>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</si>
  <si>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</si>
  <si>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</si>
  <si>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</si>
  <si>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</si>
  <si>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</si>
  <si>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</si>
  <si>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</si>
  <si>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</si>
  <si>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</si>
  <si>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</si>
  <si>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</si>
  <si>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</si>
  <si>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</si>
  <si>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</si>
  <si>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</si>
  <si>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</si>
  <si>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</si>
  <si>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</si>
  <si>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</si>
  <si>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</si>
  <si>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</si>
  <si>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</si>
  <si>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</si>
  <si>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</si>
  <si>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</si>
  <si>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</si>
  <si>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</si>
  <si>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</si>
  <si>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</si>
  <si>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</si>
  <si>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</si>
  <si>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</si>
  <si>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</si>
  <si>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</si>
  <si>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</si>
  <si>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</si>
  <si>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</si>
  <si>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</si>
  <si>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</si>
  <si>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</si>
  <si>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</si>
  <si>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</si>
  <si>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</si>
  <si>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</si>
  <si>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</si>
  <si>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</si>
  <si>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</si>
  <si>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</si>
  <si>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</si>
  <si>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</si>
  <si>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</si>
  <si>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</si>
  <si>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</si>
  <si>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</si>
  <si>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</si>
  <si>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</si>
  <si>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</si>
  <si>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</si>
  <si>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</si>
  <si>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</si>
  <si>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</si>
  <si>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</si>
  <si>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</si>
  <si>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</si>
  <si>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</si>
  <si>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</si>
  <si>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</si>
  <si>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</si>
  <si>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</si>
  <si>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</si>
  <si>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</si>
  <si>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</si>
  <si>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</si>
  <si>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</si>
  <si>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</si>
  <si>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</si>
  <si>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</si>
  <si>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</si>
  <si>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</si>
  <si>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</si>
  <si>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</si>
  <si>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</si>
  <si>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</si>
  <si>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</si>
  <si>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</si>
  <si>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</si>
  <si>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</si>
  <si>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</si>
  <si>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</si>
  <si>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</si>
  <si>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</si>
  <si>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</si>
  <si>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</si>
  <si>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</si>
  <si>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</si>
  <si>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</si>
  <si>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</si>
  <si>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</si>
  <si>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</si>
  <si>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</si>
  <si>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</si>
  <si>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</si>
  <si>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</si>
  <si>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</si>
  <si>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</si>
  <si>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</si>
  <si>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</si>
  <si>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</si>
  <si>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</si>
  <si>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</si>
  <si>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</si>
  <si>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</si>
  <si>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</si>
  <si>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</si>
  <si>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</si>
  <si>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</si>
  <si>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</si>
  <si>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</si>
  <si>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</si>
  <si>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</si>
  <si>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</si>
  <si>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</si>
  <si>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</si>
  <si>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</si>
  <si>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</si>
  <si>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</si>
  <si>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</si>
  <si>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</si>
  <si>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</si>
  <si>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</si>
  <si>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</si>
  <si>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</si>
  <si>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</si>
  <si>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</si>
  <si>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</si>
  <si>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</si>
  <si>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</si>
  <si>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</si>
  <si>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</si>
  <si>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</si>
  <si>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</si>
  <si>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</si>
  <si>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</si>
  <si>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</si>
  <si>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</si>
  <si>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</si>
  <si>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</si>
  <si>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</si>
  <si>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</si>
  <si>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</si>
  <si>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</si>
  <si>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</si>
  <si>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</si>
  <si>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</si>
  <si>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</si>
  <si>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</si>
  <si>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</si>
  <si>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</si>
  <si>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</si>
  <si>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</si>
  <si>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</si>
  <si>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</si>
  <si>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</si>
  <si>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</si>
  <si>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</si>
  <si>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</si>
  <si>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</si>
  <si>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</si>
  <si>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</si>
  <si>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</si>
  <si>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</si>
  <si>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</si>
  <si>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</si>
  <si>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</si>
  <si>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</si>
  <si>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</si>
  <si>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</si>
  <si>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</si>
  <si>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</si>
  <si>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</si>
  <si>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</si>
  <si>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</si>
  <si>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</si>
  <si>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</si>
  <si>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</si>
  <si>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</si>
  <si>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</si>
  <si>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</si>
  <si>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</si>
  <si>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</si>
  <si>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</si>
  <si>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</si>
  <si>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</si>
  <si>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</si>
  <si>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</si>
  <si>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</si>
  <si>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</si>
  <si>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</si>
  <si>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</si>
  <si>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</si>
  <si>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</si>
  <si>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</si>
  <si>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</si>
  <si>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</si>
  <si>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</si>
  <si>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</si>
  <si>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</si>
  <si>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</si>
  <si>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</si>
  <si>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</si>
  <si>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</si>
  <si>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</si>
  <si>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</si>
  <si>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</si>
  <si>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</si>
  <si>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</si>
  <si>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</si>
  <si>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</si>
  <si>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</si>
  <si>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</si>
  <si>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</si>
  <si>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</si>
  <si>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</si>
  <si>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</si>
  <si>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</si>
  <si>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</si>
  <si>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</si>
  <si>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</si>
  <si>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</si>
  <si>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</si>
  <si>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</si>
  <si>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</si>
  <si>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</si>
  <si>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</si>
  <si>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</si>
  <si>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</si>
  <si>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</si>
  <si>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</si>
  <si>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</si>
  <si>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</si>
  <si>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</si>
  <si>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</si>
  <si>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</si>
  <si>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</si>
  <si>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</si>
  <si>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</si>
  <si>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</si>
  <si>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</si>
  <si>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</si>
  <si>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</si>
  <si>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</si>
  <si>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</si>
  <si>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</si>
  <si>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</si>
  <si>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</si>
  <si>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</si>
  <si>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</si>
  <si>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</si>
  <si>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</si>
  <si>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</si>
  <si>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</si>
  <si>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</si>
  <si>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</si>
  <si>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</si>
  <si>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</si>
  <si>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</si>
  <si>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</si>
  <si>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</si>
  <si>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</si>
  <si>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</si>
  <si>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</si>
  <si>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</si>
  <si>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</si>
  <si>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</si>
  <si>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</si>
  <si>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</si>
  <si>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</si>
  <si>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</si>
  <si>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</si>
  <si>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</si>
  <si>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</si>
  <si>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</si>
  <si>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</si>
  <si>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</si>
  <si>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</si>
  <si>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</si>
  <si>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</si>
  <si>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</si>
  <si>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</si>
  <si>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</si>
  <si>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</si>
  <si>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</si>
  <si>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</si>
  <si>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</si>
  <si>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</si>
  <si>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</si>
  <si>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</si>
  <si>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</si>
  <si>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</si>
  <si>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</si>
  <si>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</si>
  <si>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</si>
  <si>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</si>
  <si>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</si>
  <si>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</si>
  <si>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</si>
  <si>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</si>
  <si>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</si>
  <si>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</si>
  <si>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</si>
  <si>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</si>
  <si>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</si>
  <si>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</si>
  <si>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</si>
  <si>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</si>
  <si>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</si>
  <si>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</si>
  <si>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</si>
  <si>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</si>
  <si>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</si>
  <si>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</si>
  <si>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</si>
  <si>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</si>
  <si>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</si>
  <si>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</si>
  <si>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</si>
  <si>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</si>
  <si>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</si>
  <si>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</si>
  <si>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</si>
  <si>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</si>
  <si>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</si>
  <si>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</si>
  <si>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</si>
  <si>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</si>
  <si>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</si>
  <si>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</si>
  <si>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</si>
  <si>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</si>
  <si>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</si>
  <si>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</si>
  <si>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</si>
  <si>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</si>
  <si>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</si>
  <si>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</si>
  <si>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</si>
  <si>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</si>
  <si>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</si>
  <si>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</si>
  <si>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</si>
  <si>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</si>
  <si>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</si>
  <si>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</si>
  <si>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</si>
  <si>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</si>
  <si>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</si>
  <si>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</si>
  <si>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</si>
  <si>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</si>
  <si>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</si>
  <si>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</si>
  <si>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</si>
  <si>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</si>
  <si>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</si>
  <si>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</si>
  <si>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</si>
  <si>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</si>
  <si>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</si>
  <si>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</si>
  <si>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</si>
  <si>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</si>
  <si>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</si>
  <si>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</si>
  <si>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</si>
  <si>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</si>
  <si>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</si>
  <si>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</si>
  <si>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</si>
  <si>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</si>
  <si>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</si>
  <si>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</si>
  <si>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</si>
  <si>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</si>
  <si>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</si>
  <si>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</si>
  <si>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</si>
  <si>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</si>
  <si>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</si>
  <si>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</si>
  <si>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</si>
  <si>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</si>
  <si>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</si>
  <si>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</si>
  <si>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</si>
  <si>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</si>
  <si>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</si>
  <si>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</si>
  <si>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</si>
  <si>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</si>
  <si>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</si>
  <si>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</si>
  <si>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</si>
  <si>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</si>
  <si>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</si>
  <si>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</si>
  <si>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</si>
  <si>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</si>
  <si>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</si>
  <si>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</si>
  <si>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</si>
  <si>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</si>
  <si>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</si>
  <si>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</si>
  <si>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</si>
  <si>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</si>
  <si>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</si>
  <si>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</si>
  <si>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</si>
  <si>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</si>
  <si>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</si>
  <si>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</si>
  <si>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</si>
  <si>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</si>
  <si>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</si>
  <si>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</si>
  <si>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</si>
  <si>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</si>
  <si>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</si>
  <si>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</si>
  <si>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</si>
  <si>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</si>
  <si>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</si>
  <si>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</si>
  <si>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</si>
  <si>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</si>
  <si>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</si>
  <si>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</si>
  <si>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</si>
  <si>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</si>
  <si>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</si>
  <si>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</si>
  <si>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</si>
  <si>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</si>
  <si>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</si>
  <si>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</si>
  <si>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</si>
  <si>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</si>
  <si>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</si>
  <si>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</si>
  <si>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</si>
  <si>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</si>
  <si>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</si>
  <si>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</si>
  <si>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</si>
  <si>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</si>
  <si>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</si>
  <si>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</si>
  <si>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</si>
  <si>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</si>
  <si>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</si>
  <si>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</si>
  <si>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</si>
  <si>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</si>
  <si>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</si>
  <si>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</si>
  <si>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</si>
  <si>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</si>
  <si>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</si>
  <si>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</si>
  <si>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</si>
  <si>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</si>
  <si>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</si>
  <si>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</si>
  <si>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</si>
  <si>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</si>
  <si>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</si>
  <si>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</si>
  <si>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</si>
  <si>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</si>
  <si>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</si>
  <si>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</si>
  <si>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</si>
  <si>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</si>
  <si>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</si>
  <si>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</si>
  <si>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</si>
  <si>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</si>
  <si>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</si>
  <si>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</si>
  <si>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</si>
  <si>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</si>
  <si>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</si>
  <si>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</si>
  <si>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</si>
  <si>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</si>
  <si>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</si>
  <si>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</si>
  <si>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</si>
  <si>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</si>
  <si>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</si>
  <si>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</si>
  <si>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</si>
  <si>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</si>
  <si>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</si>
  <si>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</si>
  <si>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</si>
  <si>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</si>
  <si>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</si>
  <si>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</si>
  <si>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</si>
  <si>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</si>
  <si>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</si>
  <si>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</si>
  <si>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</si>
  <si>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</si>
  <si>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</si>
  <si>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</si>
  <si>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</si>
  <si>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</si>
  <si>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</si>
  <si>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</si>
  <si>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</si>
  <si>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</si>
  <si>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</si>
  <si>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</si>
  <si>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</si>
  <si>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</si>
  <si>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</si>
  <si>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</si>
  <si>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</si>
  <si>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</si>
  <si>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</si>
  <si>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</si>
  <si>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</si>
  <si>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</si>
  <si>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</si>
  <si>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</si>
  <si>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</si>
  <si>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</si>
  <si>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</si>
  <si>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</si>
  <si>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</si>
  <si>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</si>
  <si>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</si>
  <si>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</si>
  <si>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</si>
  <si>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</si>
  <si>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</si>
  <si>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</si>
  <si>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</si>
  <si>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</si>
  <si>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</si>
  <si>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</si>
  <si>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</si>
  <si>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</si>
  <si>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</si>
  <si>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</si>
  <si>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</si>
  <si>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</si>
  <si>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</si>
  <si>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</si>
  <si>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</si>
  <si>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</si>
  <si>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</si>
  <si>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</si>
  <si>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</si>
  <si>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</si>
  <si>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</si>
  <si>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</si>
  <si>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</si>
  <si>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</si>
  <si>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</si>
  <si>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</si>
  <si>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</si>
  <si>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</si>
  <si>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</si>
  <si>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</si>
  <si>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</si>
  <si>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</si>
  <si>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</si>
  <si>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</si>
  <si>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</si>
  <si>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</si>
  <si>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</si>
  <si>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</si>
  <si>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</si>
  <si>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</si>
  <si>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</si>
  <si>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</si>
  <si>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</si>
  <si>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</si>
  <si>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</si>
  <si>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</si>
  <si>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</si>
  <si>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</si>
  <si>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</si>
  <si>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</si>
  <si>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</si>
  <si>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</si>
  <si>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</si>
  <si>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</si>
  <si>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</si>
  <si>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</si>
  <si>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</si>
  <si>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</si>
  <si>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</si>
  <si>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</si>
  <si>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</si>
  <si>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</si>
  <si>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</si>
  <si>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</si>
  <si>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</si>
  <si>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</si>
  <si>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</si>
  <si>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</si>
  <si>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</si>
  <si>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</si>
  <si>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</si>
  <si>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</si>
  <si>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</si>
  <si>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</si>
  <si>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</si>
  <si>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</si>
  <si>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</si>
  <si>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</si>
  <si>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</si>
  <si>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</si>
  <si>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</si>
  <si>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</si>
  <si>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</si>
  <si>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</si>
  <si>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</si>
  <si>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</si>
  <si>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</si>
  <si>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</si>
  <si>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</si>
  <si>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</si>
  <si>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</si>
  <si>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</si>
  <si>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</si>
  <si>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</si>
  <si>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</si>
  <si>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</si>
  <si>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</si>
  <si>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</si>
  <si>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</si>
  <si>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</si>
  <si>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</si>
  <si>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</si>
  <si>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</si>
  <si>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</si>
  <si>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</si>
  <si>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</si>
  <si>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</si>
  <si>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</si>
  <si>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</si>
  <si>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</si>
  <si>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</si>
  <si>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</si>
  <si>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</si>
  <si>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</si>
  <si>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</si>
  <si>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</si>
  <si>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</si>
  <si>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</si>
  <si>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</si>
  <si>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</si>
  <si>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</si>
  <si>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</si>
  <si>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</si>
  <si>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</si>
  <si>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</si>
  <si>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</si>
  <si>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</si>
  <si>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</si>
  <si>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</si>
  <si>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</si>
  <si>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</si>
  <si>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</si>
  <si>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</si>
  <si>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</si>
  <si>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</si>
  <si>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</si>
  <si>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</si>
  <si>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</si>
  <si>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</si>
  <si>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</si>
  <si>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</si>
  <si>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</si>
  <si>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</si>
  <si>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</si>
  <si>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</si>
  <si>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</si>
  <si>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</si>
  <si>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</si>
  <si>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</si>
  <si>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</si>
  <si>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</si>
  <si>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</si>
  <si>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</si>
  <si>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</si>
  <si>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</si>
  <si>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</si>
  <si>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</si>
  <si>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</si>
  <si>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</si>
  <si>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</si>
  <si>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</si>
  <si>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</si>
  <si>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</si>
  <si>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</si>
  <si>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</si>
  <si>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</si>
  <si>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</si>
  <si>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</si>
  <si>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</si>
  <si>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</si>
  <si>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</si>
  <si>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</si>
  <si>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</si>
  <si>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</si>
  <si>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</si>
  <si>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</si>
  <si>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</si>
  <si>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</si>
  <si>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</si>
  <si>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</si>
  <si>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</si>
  <si>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</si>
  <si>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</si>
  <si>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</si>
  <si>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</si>
  <si>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</si>
  <si>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</si>
  <si>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</si>
  <si>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</si>
  <si>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</si>
  <si>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</si>
  <si>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</si>
  <si>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</si>
  <si>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</si>
  <si>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</si>
  <si>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</si>
  <si>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</si>
  <si>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</si>
  <si>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</si>
  <si>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</si>
  <si>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</si>
  <si>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</si>
  <si>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</si>
  <si>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</si>
  <si>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</si>
  <si>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</si>
  <si>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</si>
  <si>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</si>
  <si>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</si>
  <si>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</si>
  <si>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</si>
  <si>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</si>
  <si>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</si>
  <si>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</si>
  <si>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</si>
  <si>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</si>
  <si>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</si>
  <si>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</si>
  <si>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</si>
  <si>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</si>
  <si>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</si>
  <si>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</si>
  <si>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</si>
  <si>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</si>
  <si>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</si>
  <si>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</si>
  <si>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</si>
  <si>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</si>
  <si>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</si>
  <si>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</si>
  <si>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</si>
  <si>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</si>
  <si>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</si>
  <si>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</si>
  <si>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</si>
  <si>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</si>
  <si>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</si>
  <si>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</si>
  <si>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</si>
  <si>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</si>
  <si>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</si>
  <si>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</si>
  <si>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</si>
  <si>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</si>
  <si>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</si>
  <si>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</si>
  <si>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</si>
  <si>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</si>
  <si>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</si>
  <si>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</si>
  <si>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</si>
  <si>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</si>
  <si>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</si>
  <si>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</si>
  <si>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</si>
  <si>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</si>
  <si>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</si>
  <si>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</si>
  <si>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</si>
  <si>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</si>
  <si>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</si>
  <si>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</si>
  <si>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</si>
  <si>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</si>
  <si>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</si>
  <si>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</si>
  <si>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</si>
  <si>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</si>
  <si>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</si>
  <si>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</si>
  <si>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</si>
  <si>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</si>
  <si>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</si>
  <si>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</si>
  <si>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</si>
  <si>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</si>
  <si>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</si>
  <si>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</si>
  <si>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</si>
  <si>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</si>
  <si>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</si>
  <si>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</si>
  <si>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</si>
  <si>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</si>
  <si>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</si>
  <si>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</si>
  <si>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</si>
  <si>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</si>
  <si>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</si>
  <si>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</si>
  <si>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</si>
  <si>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</si>
  <si>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</si>
  <si>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</si>
  <si>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</si>
  <si>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</si>
  <si>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</si>
  <si>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</si>
  <si>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</si>
  <si>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</si>
  <si>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</si>
  <si>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</si>
  <si>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</si>
  <si>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</si>
  <si>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</si>
  <si>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</si>
  <si>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</si>
  <si>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</si>
  <si>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</si>
  <si>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</si>
  <si>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</si>
  <si>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</si>
  <si>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</si>
  <si>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</si>
  <si>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</si>
  <si>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</si>
  <si>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</si>
  <si>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</si>
  <si>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</si>
  <si>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</si>
  <si>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</si>
  <si>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</si>
  <si>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</si>
  <si>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</si>
  <si>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</si>
  <si>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</si>
  <si>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</si>
  <si>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</si>
  <si>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</si>
  <si>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</si>
  <si>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</si>
  <si>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</si>
  <si>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</si>
  <si>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</si>
  <si>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</si>
  <si>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</si>
  <si>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</si>
  <si>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</si>
  <si>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</si>
  <si>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</si>
  <si>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</si>
  <si>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</si>
  <si>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</si>
  <si>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</si>
  <si>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</si>
  <si>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</si>
  <si>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</si>
  <si>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</si>
  <si>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</si>
  <si>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</si>
  <si>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</si>
  <si>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</si>
  <si>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</si>
  <si>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</si>
  <si>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</si>
  <si>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</si>
  <si>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</si>
  <si>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</si>
  <si>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</si>
  <si>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</si>
  <si>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</si>
  <si>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</si>
  <si>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</si>
  <si>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</si>
  <si>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</si>
  <si>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</si>
  <si>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</si>
  <si>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</si>
  <si>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</si>
  <si>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</si>
  <si>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</si>
  <si>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</si>
  <si>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</si>
  <si>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</si>
  <si>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</si>
  <si>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</si>
  <si>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</si>
  <si>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</si>
  <si>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</si>
  <si>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</si>
  <si>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</si>
  <si>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</si>
  <si>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</si>
  <si>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</si>
  <si>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</si>
  <si>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</si>
  <si>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</si>
  <si>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</si>
  <si>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</si>
  <si>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</si>
  <si>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</si>
  <si>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</si>
  <si>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</si>
  <si>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</si>
  <si>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</si>
  <si>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</si>
  <si>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</si>
  <si>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</si>
  <si>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</si>
  <si>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</si>
  <si>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</si>
  <si>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</si>
  <si>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</si>
  <si>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</si>
  <si>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</si>
  <si>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</si>
  <si>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</si>
  <si>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</si>
  <si>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</si>
  <si>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</si>
  <si>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</si>
  <si>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</si>
  <si>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</si>
  <si>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</si>
  <si>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</si>
  <si>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</si>
  <si>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</si>
  <si>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</si>
  <si>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</si>
  <si>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</si>
  <si>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</si>
  <si>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</si>
  <si>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</si>
  <si>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</si>
  <si>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</si>
  <si>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</si>
  <si>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</si>
  <si>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</si>
  <si>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</si>
  <si>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</si>
  <si>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</si>
  <si>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</si>
  <si>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</si>
  <si>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</si>
  <si>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</si>
  <si>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</si>
  <si>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</si>
  <si>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</si>
  <si>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</si>
  <si>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</si>
  <si>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</si>
  <si>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</si>
  <si>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</si>
  <si>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</si>
  <si>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</si>
  <si>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</si>
  <si>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</si>
  <si>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</si>
  <si>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</si>
  <si>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</si>
  <si>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</si>
  <si>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</si>
  <si>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</si>
  <si>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</si>
  <si>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</si>
  <si>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</si>
  <si>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</si>
  <si>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</si>
  <si>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</si>
  <si>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</si>
  <si>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</si>
  <si>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</si>
  <si>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</si>
  <si>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</si>
  <si>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</si>
  <si>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</si>
  <si>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</si>
  <si>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</si>
  <si>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</si>
  <si>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</si>
  <si>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</si>
  <si>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</si>
  <si>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</si>
  <si>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</si>
  <si>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</si>
  <si>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</si>
  <si>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</si>
  <si>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</si>
  <si>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</si>
  <si>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</si>
  <si>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</si>
  <si>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</si>
  <si>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</si>
  <si>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</si>
  <si>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</si>
  <si>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</si>
  <si>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</si>
  <si>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</si>
  <si>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</si>
  <si>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</si>
  <si>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</si>
  <si>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</si>
  <si>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</si>
  <si>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</si>
  <si>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</si>
  <si>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</si>
  <si>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</si>
  <si>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</si>
  <si>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</si>
  <si>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</si>
  <si>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</si>
  <si>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</si>
  <si>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</si>
  <si>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</si>
  <si>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</si>
  <si>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</si>
  <si>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</si>
  <si>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</si>
  <si>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</si>
  <si>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</si>
  <si>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</si>
  <si>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</si>
  <si>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</si>
  <si>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</si>
  <si>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</si>
  <si>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</si>
  <si>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</si>
  <si>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</si>
  <si>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</si>
  <si>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</si>
  <si>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</si>
  <si>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</si>
  <si>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</si>
  <si>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</si>
  <si>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</si>
  <si>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</si>
  <si>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</si>
  <si>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</si>
  <si>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</si>
  <si>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</si>
  <si>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</si>
  <si>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</si>
  <si>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</si>
  <si>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</si>
  <si>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</si>
  <si>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</si>
  <si>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</si>
  <si>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</si>
  <si>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</si>
  <si>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</si>
  <si>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</si>
  <si>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</si>
  <si>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</si>
  <si>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</si>
  <si>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</si>
  <si>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</si>
  <si>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</si>
  <si>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</si>
  <si>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</si>
  <si>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</si>
  <si>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</si>
  <si>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</si>
  <si>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</si>
  <si>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</si>
  <si>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</si>
  <si>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</si>
  <si>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</si>
  <si>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</si>
  <si>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</si>
  <si>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</si>
  <si>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</si>
  <si>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</si>
  <si>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</si>
  <si>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</si>
  <si>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</si>
  <si>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</si>
  <si>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</si>
  <si>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</si>
  <si>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</si>
  <si>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</si>
  <si>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</si>
  <si>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</si>
  <si>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</si>
  <si>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</si>
  <si>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</si>
  <si>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</si>
  <si>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</si>
  <si>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</si>
  <si>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</si>
  <si>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</si>
  <si>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</si>
  <si>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</si>
  <si>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</si>
  <si>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</si>
  <si>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</si>
  <si>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</si>
  <si>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</si>
  <si>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</si>
  <si>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</si>
  <si>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</si>
  <si>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</si>
  <si>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</si>
  <si>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</si>
  <si>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</si>
  <si>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</si>
  <si>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</si>
  <si>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</si>
  <si>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</si>
  <si>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</si>
  <si>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</si>
  <si>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</si>
  <si>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</si>
  <si>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</si>
  <si>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</si>
  <si>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</si>
  <si>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</si>
  <si>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</si>
  <si>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</si>
  <si>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</si>
  <si>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</si>
  <si>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</si>
  <si>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</si>
  <si>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</si>
  <si>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</si>
  <si>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</si>
  <si>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</si>
  <si>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</si>
  <si>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</si>
  <si>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</si>
  <si>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</si>
  <si>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</si>
  <si>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</si>
  <si>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</si>
  <si>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</si>
  <si>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</si>
  <si>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</si>
  <si>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</si>
  <si>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</si>
  <si>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</si>
  <si>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</si>
  <si>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</si>
  <si>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</si>
  <si>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</si>
  <si>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</si>
  <si>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</si>
  <si>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</si>
  <si>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</si>
  <si>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</si>
  <si>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</si>
  <si>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</si>
  <si>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</si>
  <si>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</si>
  <si>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</si>
  <si>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</si>
  <si>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</si>
  <si>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</si>
  <si>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</si>
  <si>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</si>
  <si>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</si>
  <si>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</si>
  <si>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</si>
  <si>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</si>
  <si>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</si>
  <si>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</si>
  <si>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</si>
  <si>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</si>
  <si>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</si>
  <si>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</si>
  <si>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</si>
  <si>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</si>
  <si>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</si>
  <si>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</si>
  <si>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</si>
  <si>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</si>
  <si>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</si>
  <si>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</si>
  <si>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</si>
  <si>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</si>
  <si>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</si>
  <si>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</si>
  <si>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</si>
  <si>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</si>
  <si>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</si>
  <si>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</si>
  <si>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</si>
  <si>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</si>
  <si>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</si>
  <si>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</si>
  <si>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</si>
  <si>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</si>
  <si>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</si>
  <si>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</si>
  <si>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</si>
  <si>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</si>
  <si>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</si>
  <si>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</si>
  <si>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</si>
  <si>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</si>
  <si>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</si>
  <si>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</si>
  <si>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</si>
  <si>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</si>
  <si>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</si>
  <si>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</si>
  <si>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</si>
  <si>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</si>
  <si>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</si>
  <si>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</si>
  <si>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</si>
  <si>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</si>
  <si>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</si>
  <si>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</si>
  <si>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</si>
  <si>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</si>
  <si>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</si>
  <si>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</si>
  <si>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</si>
  <si>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</si>
  <si>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</si>
  <si>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</si>
  <si>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</si>
  <si>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</si>
  <si>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</si>
  <si>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</si>
  <si>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</si>
  <si>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</si>
  <si>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</si>
  <si>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</si>
  <si>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</si>
  <si>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</si>
  <si>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</si>
  <si>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</si>
  <si>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</si>
  <si>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</si>
  <si>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</si>
  <si>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</si>
  <si>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</si>
  <si>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</si>
  <si>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</si>
  <si>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</si>
  <si>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</si>
  <si>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</si>
  <si>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</si>
  <si>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</si>
  <si>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</si>
  <si>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</si>
  <si>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</si>
  <si>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</si>
  <si>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</si>
  <si>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</si>
  <si>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</si>
  <si>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</si>
  <si>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</si>
  <si>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</si>
  <si>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</si>
  <si>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</si>
  <si>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</si>
  <si>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</si>
  <si>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</si>
  <si>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</si>
  <si>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</si>
  <si>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</si>
  <si>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</si>
  <si>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</si>
  <si>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</si>
  <si>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</si>
  <si>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</si>
  <si>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</si>
  <si>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</si>
  <si>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</si>
  <si>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</si>
  <si>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</si>
  <si>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</si>
  <si>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</si>
  <si>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</si>
  <si>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</si>
  <si>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</si>
  <si>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</si>
  <si>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</si>
  <si>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</si>
  <si>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</si>
  <si>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</si>
  <si>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</si>
  <si>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</si>
  <si>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</si>
  <si>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</si>
  <si>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</si>
  <si>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</si>
  <si>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</si>
  <si>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</si>
  <si>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</si>
  <si>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</si>
  <si>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</si>
  <si>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</si>
  <si>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</si>
  <si>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</si>
  <si>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</si>
  <si>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</si>
  <si>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</si>
  <si>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</si>
  <si>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</si>
  <si>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</si>
  <si>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</si>
  <si>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</si>
  <si>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</si>
  <si>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</si>
  <si>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</si>
  <si>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</si>
  <si>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</si>
  <si>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</si>
  <si>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</si>
  <si>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</si>
  <si>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</si>
  <si>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</si>
  <si>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</si>
  <si>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</si>
  <si>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</si>
  <si>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</si>
  <si>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</si>
  <si>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</si>
  <si>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</si>
  <si>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</si>
  <si>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</si>
  <si>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</si>
  <si>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</si>
  <si>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</si>
  <si>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</si>
  <si>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</si>
  <si>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</si>
  <si>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</si>
  <si>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</si>
  <si>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</si>
  <si>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</si>
  <si>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</si>
  <si>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</si>
  <si>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</si>
  <si>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</si>
  <si>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</si>
  <si>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</si>
  <si>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</si>
  <si>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</si>
  <si>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</si>
  <si>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</si>
  <si>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</si>
  <si>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</si>
  <si>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</si>
  <si>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</si>
  <si>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</si>
  <si>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</si>
  <si>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</si>
  <si>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</si>
  <si>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</si>
  <si>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</si>
  <si>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</si>
  <si>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</si>
  <si>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</si>
  <si>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</si>
  <si>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</si>
  <si>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</si>
  <si>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</si>
  <si>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</si>
  <si>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</si>
  <si>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</si>
  <si>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</si>
  <si>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</si>
  <si>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</si>
  <si>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</si>
  <si>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</si>
  <si>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</si>
  <si>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</si>
  <si>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</si>
  <si>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</si>
  <si>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</si>
  <si>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</si>
  <si>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</si>
  <si>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</si>
  <si>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</si>
  <si>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</si>
  <si>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</si>
  <si>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</si>
  <si>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</si>
  <si>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</si>
  <si>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</si>
  <si>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</si>
  <si>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</si>
  <si>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</si>
  <si>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</si>
  <si>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</si>
  <si>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</si>
  <si>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</si>
  <si>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</si>
  <si>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</si>
  <si>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</si>
  <si>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</si>
  <si>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</si>
  <si>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</si>
  <si>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</si>
  <si>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</si>
  <si>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</si>
  <si>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</si>
  <si>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</si>
  <si>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</si>
  <si>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</si>
  <si>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</si>
  <si>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</si>
  <si>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</si>
  <si>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</si>
  <si>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</si>
  <si>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</si>
  <si>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</si>
  <si>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</si>
  <si>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</si>
  <si>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</si>
  <si>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</si>
  <si>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</si>
  <si>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</si>
  <si>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</si>
  <si>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</si>
  <si>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</si>
  <si>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</si>
  <si>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</si>
  <si>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</si>
  <si>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</si>
  <si>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</si>
  <si>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</si>
  <si>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</si>
  <si>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</si>
  <si>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</si>
  <si>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</si>
  <si>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</si>
  <si>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</si>
  <si>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</si>
  <si>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</si>
  <si>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</si>
  <si>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</si>
  <si>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</si>
  <si>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</si>
  <si>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</si>
  <si>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</si>
  <si>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</si>
  <si>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</si>
  <si>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</si>
  <si>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</si>
  <si>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</si>
  <si>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</si>
  <si>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</si>
  <si>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</si>
  <si>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</si>
  <si>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</si>
  <si>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</si>
  <si>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</si>
  <si>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</si>
  <si>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</si>
  <si>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</si>
  <si>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</si>
  <si>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</si>
  <si>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</si>
  <si>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</si>
  <si>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</si>
  <si>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</si>
  <si>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</si>
  <si>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</si>
  <si>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</si>
  <si>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</si>
  <si>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</si>
  <si>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</si>
  <si>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</si>
  <si>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</si>
  <si>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</si>
  <si>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</si>
  <si>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</si>
  <si>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</si>
  <si>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</si>
  <si>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</si>
  <si>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</si>
  <si>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</si>
  <si>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</si>
  <si>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</si>
  <si>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</si>
  <si>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</si>
  <si>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</si>
  <si>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</si>
  <si>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</si>
  <si>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</si>
  <si>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</si>
  <si>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</si>
  <si>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</si>
  <si>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</si>
  <si>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</si>
  <si>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</si>
  <si>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</si>
  <si>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</si>
  <si>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</si>
  <si>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</si>
  <si>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</si>
  <si>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</si>
  <si>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</si>
  <si>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</si>
  <si>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</si>
  <si>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</si>
  <si>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</si>
  <si>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</si>
  <si>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</si>
  <si>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</si>
  <si>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</si>
  <si>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</si>
  <si>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</si>
  <si>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</si>
  <si>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</si>
  <si>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</si>
  <si>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</si>
  <si>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</si>
  <si>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</si>
  <si>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</si>
  <si>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</si>
  <si>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</si>
  <si>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</si>
  <si>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</si>
  <si>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</si>
  <si>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</si>
  <si>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</si>
  <si>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</si>
  <si>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</si>
  <si>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</si>
  <si>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</si>
  <si>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</si>
  <si>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</si>
  <si>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</si>
  <si>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</si>
  <si>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</si>
  <si>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</si>
  <si>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</si>
  <si>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</si>
  <si>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</si>
  <si>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</si>
  <si>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</si>
  <si>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</si>
  <si>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</si>
  <si>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</si>
  <si>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</si>
  <si>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</si>
  <si>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</si>
  <si>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</si>
  <si>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</si>
  <si>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</si>
  <si>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</si>
  <si>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</si>
  <si>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</si>
  <si>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</si>
  <si>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</si>
  <si>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</si>
  <si>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</si>
  <si>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</si>
  <si>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</si>
  <si>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</si>
  <si>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</si>
  <si>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</si>
  <si>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</si>
  <si>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</si>
  <si>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</si>
  <si>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</si>
  <si>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</si>
  <si>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</si>
  <si>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</si>
  <si>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</si>
  <si>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</si>
  <si>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</si>
  <si>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</si>
  <si>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</si>
  <si>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</si>
  <si>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</si>
  <si>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</si>
  <si>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</si>
  <si>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</si>
  <si>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</si>
  <si>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</si>
  <si>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</si>
  <si>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</si>
  <si>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</si>
  <si>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</si>
  <si>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</si>
  <si>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</si>
  <si>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</si>
  <si>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</si>
  <si>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</si>
  <si>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</si>
  <si>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</si>
  <si>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</si>
  <si>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</si>
  <si>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</si>
  <si>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</si>
  <si>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</si>
  <si>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</si>
  <si>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</si>
  <si>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</si>
  <si>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</si>
  <si>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</si>
  <si>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</si>
  <si>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</si>
  <si>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</si>
  <si>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</si>
  <si>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</si>
  <si>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</si>
  <si>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</si>
  <si>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</si>
  <si>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</si>
  <si>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</si>
  <si>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</si>
  <si>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</si>
  <si>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</si>
  <si>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</si>
  <si>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</si>
  <si>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</si>
  <si>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</si>
  <si>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</si>
  <si>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</si>
  <si>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</si>
  <si>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</si>
  <si>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</si>
  <si>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</si>
  <si>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</si>
  <si>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</si>
  <si>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</si>
  <si>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</si>
  <si>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</si>
  <si>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</si>
  <si>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</si>
  <si>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</si>
  <si>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</si>
  <si>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</si>
  <si>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</si>
  <si>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</si>
  <si>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</si>
  <si>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</si>
  <si>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</si>
  <si>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</si>
  <si>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</si>
  <si>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</si>
  <si>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</si>
  <si>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</si>
  <si>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</si>
  <si>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</si>
  <si>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</si>
  <si>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</si>
  <si>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</si>
  <si>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</si>
  <si>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</si>
  <si>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</si>
  <si>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</si>
  <si>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</si>
  <si>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</si>
  <si>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</si>
  <si>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</si>
  <si>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</si>
  <si>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</si>
  <si>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</si>
  <si>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</si>
  <si>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</si>
  <si>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</si>
  <si>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</si>
  <si>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</si>
  <si>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</si>
  <si>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</si>
  <si>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</si>
  <si>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</si>
  <si>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</si>
  <si>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</si>
  <si>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</si>
  <si>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</si>
  <si>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</si>
  <si>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</si>
  <si>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</si>
  <si>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</si>
  <si>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</si>
  <si>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</si>
  <si>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</si>
  <si>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</si>
  <si>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</si>
  <si>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</si>
  <si>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</si>
  <si>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</si>
  <si>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</si>
  <si>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</si>
  <si>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</si>
  <si>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</si>
  <si>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</si>
  <si>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</si>
  <si>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</si>
  <si>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</si>
  <si>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</si>
  <si>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</si>
  <si>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</si>
  <si>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</si>
  <si>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</si>
  <si>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</si>
  <si>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</si>
  <si>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</si>
  <si>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</si>
  <si>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</si>
  <si>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</si>
  <si>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</si>
  <si>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</si>
  <si>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</si>
  <si>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</si>
  <si>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</si>
  <si>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</si>
  <si>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</si>
  <si>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</si>
  <si>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</si>
  <si>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</si>
  <si>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</si>
  <si>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</si>
  <si>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</si>
  <si>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</si>
  <si>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</si>
  <si>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</si>
  <si>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</si>
  <si>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</si>
  <si>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</si>
  <si>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</si>
  <si>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</si>
  <si>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</si>
  <si>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</si>
  <si>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</si>
  <si>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</si>
  <si>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</si>
  <si>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</si>
  <si>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</si>
  <si>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</si>
  <si>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</si>
  <si>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</si>
  <si>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</si>
  <si>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</si>
  <si>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</si>
  <si>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</si>
  <si>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</si>
  <si>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</si>
  <si>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</si>
  <si>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</si>
  <si>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</si>
  <si>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</si>
  <si>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</si>
  <si>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</si>
  <si>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</si>
  <si>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</si>
  <si>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</si>
  <si>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</si>
  <si>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</si>
  <si>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</si>
  <si>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</si>
  <si>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</si>
  <si>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</si>
  <si>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</si>
  <si>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</si>
  <si>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</si>
  <si>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</si>
  <si>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</si>
  <si>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</si>
  <si>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</si>
  <si>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</si>
  <si>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</si>
  <si>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</si>
  <si>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</si>
  <si>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</si>
  <si>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</si>
  <si>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</si>
  <si>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</si>
  <si>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</si>
  <si>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</si>
  <si>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</si>
  <si>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</si>
  <si>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</si>
  <si>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</si>
  <si>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</si>
  <si>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</si>
  <si>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</si>
  <si>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</si>
  <si>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</si>
  <si>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</si>
  <si>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</si>
  <si>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</si>
  <si>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</si>
  <si>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</si>
  <si>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</si>
  <si>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</si>
  <si>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</si>
  <si>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</si>
  <si>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</si>
  <si>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</si>
  <si>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</si>
  <si>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</si>
  <si>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</si>
  <si>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</si>
  <si>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</si>
  <si>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</si>
  <si>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</si>
  <si>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</si>
  <si>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</si>
  <si>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</si>
  <si>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</si>
  <si>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</si>
  <si>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</si>
  <si>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</si>
  <si>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</si>
  <si>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</si>
  <si>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</si>
  <si>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</si>
  <si>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</si>
  <si>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</si>
  <si>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</si>
  <si>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</si>
  <si>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</si>
  <si>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</si>
  <si>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</si>
  <si>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</si>
  <si>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</si>
  <si>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</si>
  <si>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</si>
  <si>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</si>
  <si>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</si>
  <si>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</si>
  <si>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</si>
  <si>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</si>
  <si>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</si>
  <si>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</si>
  <si>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</si>
  <si>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</si>
  <si>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</si>
  <si>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</si>
  <si>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</si>
  <si>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</si>
  <si>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</si>
  <si>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</si>
  <si>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</si>
  <si>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</si>
  <si>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</si>
  <si>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</si>
  <si>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</si>
  <si>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</si>
  <si>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</si>
  <si>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</si>
  <si>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</si>
  <si>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</si>
  <si>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</si>
  <si>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</si>
  <si>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</si>
  <si>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</si>
  <si>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</si>
  <si>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</si>
  <si>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</si>
  <si>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</si>
  <si>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</si>
  <si>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</si>
  <si>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</si>
  <si>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</si>
  <si>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</si>
  <si>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</si>
  <si>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</si>
  <si>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</si>
  <si>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</si>
  <si>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</si>
  <si>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</si>
  <si>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</si>
  <si>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</si>
  <si>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</si>
  <si>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</si>
  <si>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</si>
  <si>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</si>
  <si>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</si>
  <si>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</si>
  <si>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</si>
  <si>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</si>
  <si>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</si>
  <si>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</si>
  <si>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</si>
  <si>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</si>
  <si>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</si>
  <si>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</si>
  <si>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</si>
  <si>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</si>
  <si>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</si>
  <si>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</si>
  <si>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</si>
  <si>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</si>
  <si>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</si>
  <si>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</si>
  <si>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</si>
  <si>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</si>
  <si>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</si>
  <si>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</si>
  <si>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</si>
  <si>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</si>
  <si>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</si>
  <si>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</si>
  <si>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</si>
  <si>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</si>
  <si>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</si>
  <si>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</si>
  <si>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</si>
  <si>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</si>
  <si>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</si>
  <si>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</si>
  <si>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</si>
  <si>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</si>
  <si>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</si>
  <si>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</si>
  <si>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</si>
  <si>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</si>
  <si>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</si>
  <si>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</si>
  <si>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</si>
  <si>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</si>
  <si>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</si>
  <si>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</si>
  <si>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</si>
  <si>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</si>
  <si>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</si>
  <si>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</si>
  <si>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</si>
  <si>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</si>
  <si>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</si>
  <si>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</si>
  <si>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</si>
  <si>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</si>
  <si>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</si>
  <si>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</si>
  <si>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</si>
  <si>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</si>
  <si>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</si>
  <si>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</si>
  <si>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</si>
  <si>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</si>
  <si>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</si>
  <si>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</si>
  <si>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</si>
  <si>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</si>
  <si>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</si>
  <si>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</si>
  <si>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</si>
  <si>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</si>
  <si>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</si>
  <si>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</si>
  <si>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</si>
  <si>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</si>
  <si>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</si>
  <si>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</si>
  <si>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</si>
  <si>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</si>
  <si>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</si>
  <si>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</si>
  <si>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</si>
  <si>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</si>
  <si>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</si>
  <si>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</si>
  <si>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</si>
  <si>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</si>
  <si>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</si>
  <si>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</si>
  <si>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</si>
  <si>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</si>
  <si>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</si>
  <si>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</si>
  <si>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</si>
  <si>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</si>
  <si>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</si>
  <si>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</si>
  <si>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</si>
  <si>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</si>
  <si>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</si>
  <si>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</si>
  <si>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</si>
  <si>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</si>
  <si>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</si>
  <si>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</si>
  <si>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</si>
  <si>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</si>
  <si>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</si>
  <si>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</si>
  <si>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</si>
  <si>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</si>
  <si>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</si>
  <si>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</si>
  <si>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</si>
  <si>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</si>
  <si>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</si>
  <si>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</si>
  <si>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</si>
  <si>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</si>
  <si>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</si>
  <si>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</si>
  <si>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</si>
  <si>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</si>
  <si>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</si>
  <si>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</si>
  <si>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</si>
  <si>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</si>
  <si>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</si>
  <si>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</si>
  <si>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</si>
  <si>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</si>
  <si>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</si>
  <si>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</si>
  <si>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</si>
  <si>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</si>
  <si>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</si>
  <si>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</si>
  <si>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</si>
  <si>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</si>
  <si>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</si>
  <si>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</si>
  <si>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</si>
  <si>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</si>
  <si>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</si>
  <si>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</si>
  <si>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</si>
  <si>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</si>
  <si>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</si>
  <si>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</si>
  <si>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</si>
  <si>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</si>
  <si>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</si>
  <si>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</si>
  <si>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</si>
  <si>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</si>
  <si>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</si>
  <si>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</si>
  <si>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</si>
  <si>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</si>
  <si>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</si>
  <si>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</si>
  <si>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</si>
  <si>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</si>
  <si>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</si>
  <si>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</si>
  <si>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</si>
  <si>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</si>
  <si>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</si>
  <si>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</si>
  <si>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</si>
  <si>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</si>
  <si>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</si>
  <si>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</si>
  <si>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</si>
  <si>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</si>
  <si>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</si>
  <si>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</si>
  <si>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</si>
  <si>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</si>
  <si>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</si>
  <si>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</si>
  <si>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</si>
  <si>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</si>
  <si>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</si>
  <si>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</si>
  <si>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</si>
  <si>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</si>
  <si>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</si>
  <si>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</si>
  <si>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</si>
  <si>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</si>
  <si>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</si>
  <si>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</si>
  <si>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</si>
  <si>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</si>
  <si>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</si>
  <si>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</si>
  <si>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</si>
  <si>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</si>
  <si>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</si>
  <si>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</si>
  <si>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</si>
  <si>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</si>
  <si>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</si>
  <si>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</si>
  <si>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</si>
  <si>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</si>
  <si>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</si>
  <si>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</si>
  <si>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</si>
  <si>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</si>
  <si>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</si>
  <si>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</si>
  <si>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</si>
  <si>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</si>
  <si>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</si>
  <si>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</si>
  <si>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</si>
  <si>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</si>
  <si>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</si>
  <si>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</si>
  <si>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</si>
  <si>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</si>
  <si>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</si>
  <si>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</si>
  <si>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</si>
  <si>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</si>
  <si>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</si>
  <si>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</si>
  <si>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</si>
  <si>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</si>
  <si>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</si>
  <si>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</si>
  <si>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</si>
  <si>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</si>
  <si>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</si>
  <si>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</si>
  <si>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</si>
  <si>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</si>
  <si>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</si>
  <si>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</si>
  <si>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</si>
  <si>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</si>
  <si>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</si>
  <si>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</si>
  <si>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</si>
  <si>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</si>
  <si>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</si>
  <si>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</si>
  <si>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</si>
  <si>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</si>
  <si>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</si>
  <si>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</si>
  <si>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</si>
  <si>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</si>
  <si>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</si>
  <si>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</si>
  <si>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</si>
  <si>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</si>
  <si>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</si>
  <si>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</si>
  <si>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</si>
  <si>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</si>
  <si>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</si>
  <si>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</si>
  <si>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</si>
  <si>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</si>
  <si>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</si>
  <si>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</si>
  <si>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</si>
  <si>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</si>
  <si>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</si>
  <si>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</si>
  <si>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</si>
  <si>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</si>
  <si>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</si>
  <si>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</si>
  <si>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</si>
  <si>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</si>
  <si>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</si>
  <si>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</si>
  <si>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</si>
  <si>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</si>
  <si>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</si>
  <si>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</si>
  <si>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</si>
  <si>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</si>
  <si>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</si>
  <si>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</si>
  <si>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</si>
  <si>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</si>
  <si>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</si>
  <si>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</si>
  <si>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</si>
  <si>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</si>
  <si>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</si>
  <si>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</si>
  <si>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</si>
  <si>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</si>
  <si>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</si>
  <si>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</si>
  <si>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</si>
  <si>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</si>
  <si>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</si>
  <si>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</si>
  <si>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</si>
  <si>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</si>
  <si>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</si>
  <si>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</si>
  <si>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</si>
  <si>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</si>
  <si>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</si>
  <si>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</si>
  <si>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</si>
  <si>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</si>
  <si>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</si>
  <si>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</si>
  <si>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</si>
  <si>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</si>
  <si>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</si>
  <si>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</si>
  <si>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</si>
  <si>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</si>
  <si>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</si>
  <si>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</si>
  <si>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</si>
  <si>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</si>
  <si>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</si>
  <si>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</si>
  <si>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</si>
  <si>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</si>
  <si>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</si>
  <si>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</si>
  <si>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</si>
  <si>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</si>
  <si>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</si>
  <si>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</si>
  <si>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</si>
  <si>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</si>
  <si>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</si>
  <si>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</si>
  <si>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</si>
  <si>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</si>
  <si>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</si>
  <si>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</si>
  <si>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</si>
  <si>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</si>
  <si>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</si>
  <si>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</si>
  <si>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</si>
  <si>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</si>
  <si>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</si>
  <si>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</si>
  <si>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</si>
  <si>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</si>
  <si>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</si>
  <si>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</si>
  <si>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</si>
  <si>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</si>
  <si>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</si>
  <si>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</si>
  <si>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</si>
  <si>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</si>
  <si>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</si>
  <si>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</si>
  <si>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</si>
  <si>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</si>
  <si>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</si>
  <si>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</si>
  <si>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</si>
  <si>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</si>
  <si>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</si>
  <si>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</si>
  <si>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</si>
  <si>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</si>
  <si>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</si>
  <si>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</si>
  <si>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</si>
  <si>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</si>
  <si>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</si>
  <si>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</si>
  <si>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</si>
  <si>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</si>
  <si>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</si>
  <si>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</si>
  <si>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</si>
  <si>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</si>
  <si>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</si>
  <si>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</si>
  <si>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</si>
  <si>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</si>
  <si>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</si>
  <si>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</si>
  <si>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</si>
  <si>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</si>
  <si>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</si>
  <si>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</si>
  <si>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</si>
  <si>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</si>
  <si>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</si>
  <si>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</si>
  <si>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</si>
  <si>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</si>
  <si>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</si>
  <si>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</si>
  <si>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</si>
  <si>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</si>
  <si>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</si>
  <si>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</si>
  <si>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</si>
  <si>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</si>
  <si>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</si>
  <si>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</si>
  <si>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</si>
  <si>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</si>
  <si>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</si>
  <si>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</si>
  <si>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</si>
  <si>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</si>
  <si>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</si>
  <si>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</si>
  <si>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</si>
  <si>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</si>
  <si>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</si>
  <si>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</si>
  <si>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</si>
  <si>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</si>
  <si>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</si>
  <si>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</si>
  <si>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</si>
  <si>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</si>
  <si>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</si>
  <si>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</si>
  <si>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</si>
  <si>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</si>
  <si>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</si>
  <si>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</si>
  <si>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</si>
  <si>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</si>
  <si>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</si>
  <si>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</si>
  <si>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</si>
  <si>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</si>
  <si>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</si>
  <si>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</si>
  <si>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</si>
  <si>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</si>
  <si>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</si>
  <si>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</si>
  <si>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</si>
  <si>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</si>
  <si>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</si>
  <si>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</si>
  <si>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</si>
  <si>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</si>
  <si>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</si>
  <si>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</si>
  <si>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</si>
  <si>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</si>
  <si>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</si>
  <si>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</si>
  <si>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</si>
  <si>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</si>
  <si>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</si>
  <si>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</si>
  <si>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</si>
  <si>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</si>
  <si>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</si>
  <si>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</si>
  <si>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</si>
  <si>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</si>
  <si>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</si>
  <si>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</si>
  <si>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</si>
  <si>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</si>
  <si>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</si>
  <si>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</si>
  <si>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</si>
  <si>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</si>
  <si>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</si>
  <si>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</si>
  <si>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</si>
  <si>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</si>
  <si>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</si>
  <si>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</si>
  <si>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</si>
  <si>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</si>
  <si>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</si>
  <si>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</si>
  <si>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</si>
  <si>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</si>
  <si>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</si>
  <si>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</si>
  <si>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</si>
  <si>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</si>
  <si>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</si>
  <si>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</si>
  <si>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</si>
  <si>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</si>
  <si>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</si>
  <si>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</si>
  <si>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</si>
  <si>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</si>
  <si>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</si>
  <si>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</si>
  <si>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</si>
  <si>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</si>
  <si>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</si>
  <si>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</si>
  <si>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</si>
  <si>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</si>
  <si>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</si>
  <si>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</si>
  <si>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</si>
  <si>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</si>
  <si>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</si>
  <si>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</si>
  <si>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</si>
  <si>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</si>
  <si>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</si>
  <si>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</si>
  <si>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</si>
  <si>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</si>
  <si>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</si>
  <si>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</si>
  <si>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</si>
  <si>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</si>
  <si>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</si>
  <si>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</si>
  <si>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</si>
  <si>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</si>
  <si>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</si>
  <si>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</si>
  <si>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</si>
  <si>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</si>
  <si>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</si>
  <si>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</si>
  <si>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</si>
  <si>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</si>
  <si>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</si>
  <si>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</si>
  <si>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</si>
  <si>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</si>
  <si>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</si>
  <si>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</si>
  <si>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</si>
  <si>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</si>
  <si>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</si>
  <si>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</si>
  <si>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</si>
  <si>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</si>
  <si>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</si>
  <si>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</si>
  <si>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</si>
  <si>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</si>
  <si>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</si>
  <si>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</si>
  <si>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</si>
  <si>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</si>
  <si>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</si>
  <si>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</si>
  <si>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</si>
  <si>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</si>
  <si>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</si>
  <si>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</si>
  <si>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</si>
  <si>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</si>
  <si>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</si>
  <si>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</si>
  <si>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</si>
  <si>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</si>
  <si>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</si>
  <si>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</si>
  <si>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</si>
  <si>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</si>
  <si>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</si>
  <si>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</si>
  <si>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</si>
  <si>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</si>
  <si>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</si>
  <si>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</si>
  <si>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</si>
  <si>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</si>
  <si>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</si>
  <si>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</si>
  <si>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</si>
  <si>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</si>
  <si>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</si>
  <si>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</si>
  <si>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</si>
  <si>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</si>
  <si>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</si>
  <si>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</si>
  <si>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</si>
  <si>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</si>
  <si>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</si>
  <si>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</si>
  <si>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</si>
  <si>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</si>
  <si>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</si>
  <si>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</si>
  <si>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</si>
  <si>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</si>
  <si>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</si>
  <si>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</si>
  <si>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</si>
  <si>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</si>
  <si>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</si>
  <si>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</si>
  <si>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</si>
  <si>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</si>
  <si>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</si>
  <si>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</si>
  <si>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</si>
  <si>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</si>
  <si>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</si>
  <si>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</si>
  <si>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</si>
  <si>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</si>
  <si>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</si>
  <si>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</si>
  <si>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</si>
  <si>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</si>
  <si>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</si>
  <si>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</si>
  <si>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</si>
  <si>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</si>
  <si>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</si>
  <si>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</si>
  <si>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</si>
  <si>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</si>
  <si>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</si>
  <si>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</si>
  <si>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</si>
  <si>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</si>
  <si>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</si>
  <si>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</si>
  <si>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</si>
  <si>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</si>
  <si>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</si>
  <si>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</si>
  <si>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</si>
  <si>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</si>
  <si>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</si>
  <si>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</si>
  <si>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</si>
  <si>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</si>
  <si>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</si>
  <si>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</si>
  <si>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</si>
  <si>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</si>
  <si>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</si>
  <si>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</si>
  <si>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</si>
  <si>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</si>
  <si>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</si>
  <si>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</si>
  <si>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</si>
  <si>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</si>
  <si>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</si>
  <si>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</si>
  <si>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</si>
  <si>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</si>
  <si>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</si>
  <si>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</si>
  <si>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</si>
  <si>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</si>
  <si>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</si>
  <si>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</si>
  <si>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</si>
  <si>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</si>
  <si>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</si>
  <si>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</si>
  <si>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</si>
  <si>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</si>
  <si>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</si>
  <si>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</si>
  <si>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</si>
  <si>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</si>
  <si>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</si>
  <si>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</si>
  <si>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</si>
  <si>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</si>
  <si>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</si>
  <si>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</si>
  <si>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</si>
  <si>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</si>
  <si>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</si>
  <si>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</si>
  <si>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</si>
  <si>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</si>
  <si>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</si>
  <si>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</si>
  <si>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</si>
  <si>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</si>
  <si>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</si>
  <si>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</si>
  <si>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</si>
  <si>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</si>
  <si>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</si>
  <si>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</si>
  <si>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</si>
  <si>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</si>
  <si>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</si>
  <si>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</si>
  <si>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</si>
  <si>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</si>
  <si>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</si>
  <si>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</si>
  <si>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</si>
  <si>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</si>
  <si>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</si>
  <si>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</si>
  <si>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</si>
  <si>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</si>
  <si>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</si>
  <si>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</si>
  <si>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</si>
  <si>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</si>
  <si>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</si>
  <si>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</si>
  <si>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</si>
  <si>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</si>
  <si>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</si>
  <si>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</si>
  <si>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</si>
  <si>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</si>
  <si>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</si>
  <si>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</si>
  <si>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</si>
  <si>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</si>
  <si>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</si>
  <si>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</si>
  <si>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</si>
  <si>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</si>
  <si>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</si>
  <si>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</si>
  <si>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</si>
  <si>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</si>
  <si>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</si>
  <si>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</si>
  <si>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</si>
  <si>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</si>
  <si>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</si>
  <si>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</si>
  <si>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</si>
  <si>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</si>
  <si>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</si>
  <si>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</si>
  <si>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</si>
  <si>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</si>
  <si>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</si>
  <si>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</si>
  <si>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</si>
  <si>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</si>
  <si>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</si>
  <si>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</si>
  <si>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</si>
  <si>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</si>
  <si>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</si>
  <si>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</si>
  <si>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</si>
  <si>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</si>
  <si>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</si>
  <si>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</si>
  <si>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</si>
  <si>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</si>
  <si>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</si>
  <si>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</si>
  <si>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</si>
  <si>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</si>
  <si>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</si>
  <si>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</si>
  <si>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</si>
  <si>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</si>
  <si>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</si>
  <si>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</si>
  <si>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</si>
  <si>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</si>
  <si>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</si>
  <si>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</si>
  <si>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</si>
  <si>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</si>
  <si>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</si>
  <si>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</si>
  <si>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</si>
  <si>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</si>
  <si>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</si>
  <si>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</si>
  <si>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</si>
  <si>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</si>
  <si>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</si>
  <si>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</si>
  <si>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</si>
  <si>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</si>
  <si>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</si>
  <si>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</si>
  <si>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</si>
  <si>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</si>
  <si>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</si>
  <si>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</si>
  <si>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</si>
  <si>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</si>
  <si>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</si>
  <si>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</si>
  <si>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</si>
  <si>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</si>
  <si>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</si>
  <si>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</si>
  <si>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</si>
  <si>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</si>
  <si>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</si>
  <si>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</si>
  <si>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</si>
  <si>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</si>
  <si>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</si>
  <si>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</si>
  <si>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</si>
  <si>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</si>
  <si>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</si>
  <si>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</si>
  <si>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</si>
  <si>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</si>
  <si>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</si>
  <si>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</si>
  <si>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</si>
  <si>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</si>
  <si>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</si>
  <si>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</si>
  <si>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</si>
  <si>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</si>
  <si>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</si>
  <si>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</si>
  <si>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</si>
  <si>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</si>
  <si>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</si>
  <si>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</si>
  <si>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</si>
  <si>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</si>
  <si>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</si>
  <si>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</si>
  <si>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</si>
  <si>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</si>
  <si>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</si>
  <si>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</si>
  <si>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</si>
  <si>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</si>
  <si>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</si>
  <si>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</si>
  <si>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</si>
  <si>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</si>
  <si>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</si>
  <si>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</si>
  <si>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</si>
  <si>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</si>
  <si>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</si>
  <si>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</si>
  <si>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</si>
  <si>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</si>
  <si>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</si>
  <si>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</si>
  <si>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</si>
  <si>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</si>
  <si>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</si>
  <si>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</si>
  <si>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</si>
  <si>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</si>
  <si>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</si>
  <si>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</si>
  <si>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</si>
  <si>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</si>
  <si>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</si>
  <si>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</si>
  <si>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</si>
  <si>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</si>
  <si>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</si>
  <si>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</si>
  <si>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</si>
  <si>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</si>
  <si>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</si>
  <si>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</si>
  <si>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</si>
  <si>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</si>
  <si>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</si>
  <si>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</si>
  <si>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</si>
  <si>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</si>
  <si>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</si>
  <si>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</si>
  <si>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</si>
  <si>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</si>
  <si>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</si>
  <si>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</si>
  <si>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</si>
  <si>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</si>
  <si>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</si>
  <si>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</si>
  <si>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</si>
  <si>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</si>
  <si>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</si>
  <si>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</si>
  <si>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</si>
  <si>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</si>
  <si>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</si>
  <si>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</si>
  <si>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</si>
  <si>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</si>
  <si>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</si>
  <si>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</si>
  <si>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</si>
  <si>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</si>
  <si>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</si>
  <si>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</si>
  <si>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</si>
  <si>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</si>
  <si>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</si>
  <si>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</si>
  <si>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</si>
  <si>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</si>
  <si>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</si>
  <si>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</si>
  <si>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</si>
  <si>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</si>
  <si>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</si>
  <si>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</si>
  <si>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</si>
  <si>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</si>
  <si>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</si>
  <si>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</si>
  <si>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</si>
  <si>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</si>
  <si>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</si>
  <si>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</si>
  <si>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</si>
  <si>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</si>
  <si>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</si>
  <si>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</si>
  <si>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</si>
  <si>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</si>
  <si>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</si>
  <si>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</si>
  <si>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</si>
  <si>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</si>
  <si>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</si>
  <si>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</si>
  <si>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</si>
  <si>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</si>
  <si>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</si>
  <si>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</si>
  <si>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</si>
  <si>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</si>
  <si>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</si>
  <si>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</si>
  <si>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</si>
  <si>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</si>
  <si>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</si>
  <si>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</si>
  <si>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</si>
  <si>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</si>
  <si>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</si>
  <si>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</si>
  <si>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</si>
  <si>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</si>
  <si>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</si>
  <si>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</si>
  <si>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</si>
  <si>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</si>
  <si>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</si>
  <si>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</si>
  <si>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</si>
  <si>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</si>
  <si>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</si>
  <si>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</si>
  <si>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</si>
  <si>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</si>
  <si>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</si>
  <si>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</si>
  <si>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</si>
  <si>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</si>
  <si>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</si>
  <si>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</si>
  <si>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</si>
  <si>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</si>
  <si>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</si>
  <si>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</si>
  <si>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</si>
  <si>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</si>
  <si>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</si>
  <si>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</si>
  <si>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</si>
  <si>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</si>
  <si>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</si>
  <si>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</si>
  <si>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</si>
  <si>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</si>
  <si>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</si>
  <si>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</si>
  <si>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</si>
  <si>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</si>
  <si>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</si>
  <si>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</si>
  <si>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</si>
  <si>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</si>
  <si>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</si>
  <si>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</si>
  <si>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</si>
  <si>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</si>
  <si>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</si>
  <si>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</si>
  <si>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</si>
  <si>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</si>
  <si>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</si>
  <si>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</si>
  <si>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</si>
  <si>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</si>
  <si>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</si>
  <si>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</si>
  <si>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</si>
  <si>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</si>
  <si>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</si>
  <si>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</si>
  <si>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</si>
  <si>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</si>
  <si>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</si>
  <si>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</si>
  <si>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</si>
  <si>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</si>
  <si>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</si>
  <si>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</si>
  <si>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</si>
  <si>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</si>
  <si>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</si>
  <si>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</si>
  <si>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</si>
  <si>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</si>
  <si>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</si>
  <si>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</si>
  <si>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</si>
  <si>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</si>
  <si>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</si>
  <si>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</si>
  <si>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</si>
  <si>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</si>
  <si>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</si>
  <si>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</si>
  <si>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</si>
  <si>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</si>
  <si>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</si>
  <si>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</si>
  <si>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</si>
  <si>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</si>
  <si>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</si>
  <si>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</si>
  <si>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</si>
  <si>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</si>
  <si>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</si>
  <si>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</si>
  <si>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</si>
  <si>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</si>
  <si>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</si>
  <si>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</si>
  <si>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</si>
  <si>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</si>
  <si>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</si>
  <si>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</si>
  <si>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</si>
  <si>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</si>
  <si>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</si>
  <si>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</si>
  <si>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</si>
  <si>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</si>
  <si>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</si>
  <si>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</si>
  <si>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</si>
  <si>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</si>
  <si>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</si>
  <si>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</si>
  <si>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</si>
  <si>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</si>
  <si>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</si>
  <si>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</si>
  <si>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</si>
  <si>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</si>
  <si>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</si>
  <si>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</si>
  <si>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</si>
  <si>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</si>
  <si>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</si>
  <si>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</si>
  <si>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</si>
  <si>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</si>
  <si>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</si>
  <si>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</si>
  <si>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</si>
  <si>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</si>
  <si>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</si>
  <si>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</si>
  <si>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</si>
  <si>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</si>
  <si>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</si>
  <si>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</si>
  <si>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</si>
  <si>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</si>
  <si>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</si>
  <si>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</si>
  <si>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</si>
  <si>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</si>
  <si>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</si>
  <si>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</si>
  <si>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</si>
  <si>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</si>
  <si>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</si>
  <si>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</si>
  <si>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</si>
  <si>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</si>
  <si>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</si>
  <si>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</si>
  <si>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</si>
  <si>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</si>
  <si>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</si>
  <si>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</si>
  <si>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</si>
  <si>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</si>
  <si>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</si>
  <si>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</si>
  <si>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</si>
  <si>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</si>
  <si>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</si>
  <si>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</si>
  <si>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</si>
  <si>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</si>
  <si>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</si>
  <si>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</si>
  <si>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</si>
  <si>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</si>
  <si>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</si>
  <si>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</si>
  <si>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</si>
  <si>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</si>
  <si>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</si>
  <si>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</si>
  <si>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</si>
  <si>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</si>
  <si>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</si>
  <si>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</si>
  <si>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</si>
  <si>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</si>
  <si>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</si>
  <si>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</si>
  <si>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</si>
  <si>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</si>
  <si>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</si>
  <si>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</si>
  <si>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</si>
  <si>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</si>
  <si>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</si>
  <si>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</si>
  <si>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</si>
  <si>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</si>
  <si>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</si>
  <si>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</si>
  <si>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</si>
  <si>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</si>
  <si>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</si>
  <si>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</si>
  <si>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</si>
  <si>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</si>
  <si>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</si>
  <si>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</si>
  <si>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</si>
  <si>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</si>
  <si>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</si>
  <si>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</si>
  <si>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</si>
  <si>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</si>
  <si>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</si>
  <si>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</si>
  <si>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</si>
  <si>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</si>
  <si>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</si>
  <si>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</si>
  <si>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</si>
  <si>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</si>
  <si>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</si>
  <si>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</si>
  <si>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</si>
  <si>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</si>
  <si>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</si>
  <si>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</si>
  <si>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</si>
  <si>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</si>
  <si>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</si>
  <si>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</si>
  <si>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</si>
  <si>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</si>
  <si>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</si>
  <si>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</si>
  <si>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</si>
  <si>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</si>
  <si>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</si>
  <si>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</si>
  <si>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</si>
  <si>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</si>
  <si>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</si>
  <si>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</si>
  <si>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</si>
  <si>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</si>
  <si>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</si>
  <si>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</si>
  <si>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</si>
  <si>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</si>
  <si>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</si>
  <si>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</si>
  <si>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</si>
  <si>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</si>
  <si>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</si>
  <si>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</si>
  <si>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</si>
  <si>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</si>
  <si>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</si>
  <si>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</si>
  <si>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</si>
  <si>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</si>
  <si>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</si>
  <si>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</si>
  <si>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</si>
  <si>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</si>
  <si>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</si>
  <si>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</si>
  <si>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</si>
  <si>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</si>
  <si>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</si>
  <si>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</si>
  <si>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</si>
  <si>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</si>
  <si>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</si>
  <si>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</si>
  <si>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</si>
  <si>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</si>
  <si>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</si>
  <si>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</si>
  <si>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</si>
  <si>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</si>
  <si>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</si>
  <si>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</si>
  <si>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</si>
  <si>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</si>
  <si>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</si>
  <si>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</si>
  <si>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</si>
  <si>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</si>
  <si>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</si>
  <si>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</si>
  <si>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</si>
  <si>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</si>
  <si>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</si>
  <si>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</si>
  <si>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</si>
  <si>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</si>
  <si>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</si>
  <si>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</si>
  <si>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</si>
  <si>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</si>
  <si>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</si>
  <si>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</si>
  <si>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</si>
  <si>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</si>
  <si>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</si>
  <si>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</si>
  <si>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</si>
  <si>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</si>
  <si>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</si>
  <si>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</si>
  <si>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</si>
  <si>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</si>
  <si>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</si>
  <si>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</si>
  <si>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</si>
  <si>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</si>
  <si>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</si>
  <si>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</si>
  <si>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</si>
  <si>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</si>
  <si>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</si>
  <si>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</si>
  <si>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</si>
  <si>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</si>
  <si>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</si>
  <si>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</si>
  <si>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</si>
  <si>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</si>
  <si>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</si>
  <si>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</si>
  <si>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</si>
  <si>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</si>
  <si>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</si>
  <si>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</si>
  <si>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</si>
  <si>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</si>
  <si>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</si>
  <si>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</si>
  <si>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</si>
  <si>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</si>
  <si>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</si>
  <si>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</si>
  <si>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</si>
  <si>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</si>
  <si>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</si>
  <si>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</si>
  <si>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</si>
  <si>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</si>
  <si>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</si>
  <si>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</si>
  <si>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</si>
  <si>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</si>
  <si>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</si>
  <si>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</si>
  <si>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</si>
  <si>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</si>
  <si>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</si>
  <si>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</si>
  <si>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</si>
  <si>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</si>
  <si>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</si>
  <si>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</si>
  <si>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</si>
  <si>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</si>
  <si>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</si>
  <si>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</si>
  <si>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</si>
  <si>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</si>
  <si>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</si>
  <si>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</si>
  <si>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</si>
  <si>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</si>
  <si>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</si>
  <si>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</si>
  <si>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</si>
  <si>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</si>
  <si>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</si>
  <si>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</si>
  <si>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</si>
  <si>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</si>
  <si>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</si>
  <si>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</si>
  <si>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</si>
  <si>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</si>
  <si>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</si>
  <si>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</si>
  <si>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</si>
  <si>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</si>
  <si>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</si>
  <si>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</si>
  <si>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</si>
  <si>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</si>
  <si>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</si>
  <si>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</si>
  <si>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</si>
  <si>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</si>
  <si>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</si>
  <si>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</si>
  <si>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</si>
  <si>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</si>
  <si>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</si>
  <si>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</si>
  <si>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</si>
  <si>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</si>
  <si>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</si>
  <si>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</si>
  <si>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</si>
  <si>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</si>
  <si>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</si>
  <si>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</si>
  <si>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</si>
  <si>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</si>
  <si>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</si>
  <si>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</si>
  <si>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</si>
  <si>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</si>
  <si>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</si>
  <si>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</si>
  <si>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</si>
  <si>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</si>
  <si>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</si>
  <si>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</si>
  <si>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</si>
  <si>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</si>
  <si>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</si>
  <si>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</si>
  <si>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</si>
  <si>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</si>
  <si>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</si>
  <si>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</si>
  <si>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</si>
  <si>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</si>
  <si>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</si>
  <si>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</si>
  <si>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</si>
  <si>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</si>
  <si>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</si>
  <si>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</si>
  <si>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</si>
  <si>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</si>
  <si>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</si>
  <si>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</si>
  <si>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</si>
  <si>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</si>
  <si>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</si>
  <si>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</si>
  <si>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</si>
  <si>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</si>
  <si>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</si>
  <si>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</si>
  <si>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06121500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</si>
  <si>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</si>
  <si>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</si>
  <si>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</si>
  <si>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RHONE</t>
  </si>
  <si>
    <t xml:space="preserve">NOM_PRELEV_DETERM</t>
  </si>
  <si>
    <t xml:space="preserve">AQUASCOP BIOLOGIE site de Monptellier</t>
  </si>
  <si>
    <t xml:space="preserve">LB_STATION</t>
  </si>
  <si>
    <t xml:space="preserve">RHONE A ROQUEMAURE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</si>
  <si>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</si>
  <si>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</si>
  <si>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</si>
  <si>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</si>
  <si>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</si>
  <si>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</si>
  <si>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</si>
  <si>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</si>
  <si>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</si>
  <si>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</si>
  <si>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</si>
  <si>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</si>
  <si>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</si>
  <si>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</si>
  <si>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</si>
  <si>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</si>
  <si>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</si>
  <si>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</si>
  <si>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</si>
  <si>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</si>
  <si>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</si>
  <si>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</si>
  <si>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</si>
  <si>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</si>
  <si>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</si>
  <si>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</si>
  <si>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</si>
  <si>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</si>
  <si>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</si>
  <si>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</si>
  <si>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</si>
  <si>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</si>
  <si>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</si>
  <si>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</si>
  <si>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</si>
  <si>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</si>
  <si>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</si>
  <si>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</si>
  <si>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</si>
  <si>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</si>
  <si>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</si>
  <si>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</si>
  <si>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</si>
  <si>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</si>
  <si>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</si>
  <si>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</si>
  <si>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</si>
  <si>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</si>
  <si>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</si>
  <si>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</si>
  <si>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</si>
  <si>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</si>
  <si>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</si>
  <si>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</si>
  <si>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</si>
  <si>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</si>
  <si>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</si>
  <si>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</si>
  <si>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</si>
  <si>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</si>
  <si>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</si>
  <si>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</si>
  <si>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</si>
  <si>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</si>
  <si>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</si>
  <si>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</si>
  <si>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</si>
  <si>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</si>
  <si>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</si>
  <si>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</si>
  <si>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</si>
  <si>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</si>
  <si>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</si>
  <si>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</si>
  <si>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</si>
  <si>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</si>
  <si>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</si>
  <si>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</si>
  <si>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</si>
  <si>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</si>
  <si>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</si>
  <si>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</si>
  <si>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MAE entre le pont de l'A9 et celui de la D976 en RG.</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</si>
  <si>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</si>
  <si>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</si>
  <si>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</si>
  <si>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</si>
  <si>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</si>
  <si>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</si>
  <si>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</si>
  <si>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</si>
  <si>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</si>
  <si>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NEWCOD (Cortaderia selloana)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</si>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</sst>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842149</v>
      </c>
      <c r="G10" s="25"/>
      <c r="H10" s="25"/>
    </row>
    <row r="11" customFormat="false" ht="15" hidden="false" customHeight="false" outlineLevel="0" collapsed="false">
      <c r="A11" s="26" t="s">
        <v>5185</v>
      </c>
      <c r="B11" s="30" t="n">
        <v>43355</v>
      </c>
      <c r="D11" s="26" t="s">
        <v>5186</v>
      </c>
      <c r="E11" s="29" t="n">
        <v>6331533</v>
      </c>
      <c r="G11" s="25"/>
      <c r="H11" s="25"/>
    </row>
    <row r="12" customFormat="false" ht="15" hidden="false" customHeight="false" outlineLevel="0" collapsed="false">
      <c r="A12" s="26" t="s">
        <v>5187</v>
      </c>
      <c r="B12" s="29" t="s">
        <v>5188</v>
      </c>
      <c r="D12" s="26" t="s">
        <v>5189</v>
      </c>
      <c r="E12" s="29" t="n">
        <v>842333</v>
      </c>
      <c r="G12" s="25"/>
      <c r="H12" s="25"/>
    </row>
    <row r="13" customFormat="false" ht="17.25" hidden="false" customHeight="true" outlineLevel="0" collapsed="false">
      <c r="A13" s="12"/>
      <c r="B13" s="31"/>
      <c r="D13" s="26" t="s">
        <v>5190</v>
      </c>
      <c r="E13" s="29" t="n">
        <v>6331468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842149</v>
      </c>
    </row>
    <row r="18" customFormat="false" ht="15" hidden="false" customHeight="false" outlineLevel="0" collapsed="false">
      <c r="A18" s="36"/>
      <c r="B18" s="37" t="s">
        <v>5198</v>
      </c>
      <c r="C18" s="38" t="n">
        <f aca="false">E11</f>
        <v>6331533</v>
      </c>
    </row>
    <row r="19" customFormat="false" ht="15" hidden="false" customHeight="false" outlineLevel="0" collapsed="false">
      <c r="A19" s="33" t="s">
        <v>5199</v>
      </c>
      <c r="B19" s="39" t="n">
        <v>25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412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94.8</v>
      </c>
      <c r="D35" s="52" t="s">
        <v>5217</v>
      </c>
      <c r="E35" s="53" t="n">
        <v>5.2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36</v>
      </c>
      <c r="C37" s="50"/>
      <c r="D37" s="55" t="s">
        <v>5221</v>
      </c>
      <c r="E37" s="34" t="n">
        <v>2</v>
      </c>
    </row>
    <row r="38" s="56" customFormat="true" ht="15" hidden="false" customHeight="true" outlineLevel="0" collapsed="false">
      <c r="A38" s="54" t="s">
        <v>5222</v>
      </c>
      <c r="B38" s="34" t="n">
        <v>11</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3</v>
      </c>
    </row>
    <row r="58" s="17" customFormat="true" ht="15" hidden="false" customHeight="false" outlineLevel="0" collapsed="false">
      <c r="A58" s="33" t="s">
        <v>5240</v>
      </c>
      <c r="B58" s="62"/>
      <c r="C58" s="50"/>
      <c r="D58" s="26" t="s">
        <v>5240</v>
      </c>
      <c r="E58" s="62" t="n">
        <v>5</v>
      </c>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5</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t="n">
        <v>5</v>
      </c>
      <c r="C66" s="50"/>
      <c r="D66" s="26" t="s">
        <v>5246</v>
      </c>
      <c r="E66" s="62" t="n">
        <v>2</v>
      </c>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c r="C74" s="50"/>
      <c r="D74" s="26" t="s">
        <v>5252</v>
      </c>
      <c r="E74" s="62" t="n">
        <v>3</v>
      </c>
    </row>
    <row r="75" s="17" customFormat="true" ht="15" hidden="false" customHeight="false" outlineLevel="0" collapsed="false">
      <c r="A75" s="33" t="s">
        <v>5253</v>
      </c>
      <c r="B75" s="62"/>
      <c r="C75" s="50"/>
      <c r="D75" s="26" t="s">
        <v>5253</v>
      </c>
      <c r="E75" s="62" t="n">
        <v>4</v>
      </c>
    </row>
    <row r="76" s="17" customFormat="true" ht="15" hidden="false" customHeight="false" outlineLevel="0" collapsed="false">
      <c r="A76" s="33" t="s">
        <v>5254</v>
      </c>
      <c r="B76" s="62" t="n">
        <v>4</v>
      </c>
      <c r="C76" s="50"/>
      <c r="D76" s="26" t="s">
        <v>5254</v>
      </c>
      <c r="E76" s="62" t="n">
        <v>3</v>
      </c>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2</v>
      </c>
    </row>
    <row r="82" s="17" customFormat="true" ht="15" hidden="false" customHeight="false" outlineLevel="0" collapsed="false">
      <c r="A82" s="33" t="s">
        <v>5258</v>
      </c>
      <c r="B82" s="62"/>
      <c r="C82" s="50"/>
      <c r="D82" s="26" t="s">
        <v>5258</v>
      </c>
      <c r="E82" s="62" t="n">
        <v>1</v>
      </c>
    </row>
    <row r="83" s="17" customFormat="true" ht="15" hidden="false" customHeight="false" outlineLevel="0" collapsed="false">
      <c r="A83" s="33" t="s">
        <v>5259</v>
      </c>
      <c r="B83" s="62"/>
      <c r="C83" s="50"/>
      <c r="D83" s="26" t="s">
        <v>5259</v>
      </c>
      <c r="E83" s="62" t="n">
        <v>2</v>
      </c>
    </row>
    <row r="84" s="17" customFormat="true" ht="15" hidden="false" customHeight="false" outlineLevel="0" collapsed="false">
      <c r="A84" s="33" t="s">
        <v>5260</v>
      </c>
      <c r="B84" s="62" t="n">
        <v>5</v>
      </c>
      <c r="C84" s="50"/>
      <c r="D84" s="26" t="s">
        <v>5260</v>
      </c>
      <c r="E84" s="62" t="n">
        <v>5</v>
      </c>
    </row>
    <row r="85" s="17" customFormat="true" ht="15" hidden="false" customHeight="false" outlineLevel="0" collapsed="false">
      <c r="A85" s="33" t="s">
        <v>5261</v>
      </c>
      <c r="B85" s="62" t="n">
        <v>1</v>
      </c>
      <c r="C85" s="50"/>
      <c r="D85" s="26" t="s">
        <v>5261</v>
      </c>
      <c r="E85" s="62" t="n">
        <v>1</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3454</v>
      </c>
      <c r="B97" s="76" t="str">
        <f aca="false">VLOOKUP(A97,'Ref Taxo'!A:B,2,FALSE())</f>
        <v>Phormidium</v>
      </c>
      <c r="C97" s="77" t="n">
        <f aca="false">VLOOKUP(A97,'Ref Taxo'!A:D,4,FALSE())</f>
        <v>6414</v>
      </c>
      <c r="D97" s="78"/>
      <c r="E97" s="79" t="n">
        <v>0.65</v>
      </c>
      <c r="F97" s="79" t="s">
        <v>5274</v>
      </c>
    </row>
    <row r="98" customFormat="false" ht="15" hidden="false" customHeight="false" outlineLevel="0" collapsed="false">
      <c r="A98" s="75" t="s">
        <v>4684</v>
      </c>
      <c r="B98" s="76" t="str">
        <f aca="false">VLOOKUP(A98,'Ref Taxo'!A:B,2,FALSE())</f>
        <v>Spirogyra</v>
      </c>
      <c r="C98" s="77" t="n">
        <f aca="false">VLOOKUP(A98,'Ref Taxo'!A:D,4,FALSE())</f>
        <v>1147</v>
      </c>
      <c r="D98" s="78"/>
      <c r="E98" s="79" t="n">
        <v>0.05</v>
      </c>
      <c r="F98" s="79" t="s">
        <v>5274</v>
      </c>
    </row>
    <row r="99" customFormat="false" ht="15" hidden="false" customHeight="false" outlineLevel="0" collapsed="false">
      <c r="A99" s="75" t="s">
        <v>5042</v>
      </c>
      <c r="B99" s="76" t="str">
        <f aca="false">VLOOKUP(A99,'Ref Taxo'!A:B,2,FALSE())</f>
        <v>Vaucheria</v>
      </c>
      <c r="C99" s="77" t="n">
        <f aca="false">VLOOKUP(A99,'Ref Taxo'!A:D,4,FALSE())</f>
        <v>1169</v>
      </c>
      <c r="D99" s="78"/>
      <c r="E99" s="79" t="n">
        <v>0.01</v>
      </c>
      <c r="F99" s="79" t="s">
        <v>5274</v>
      </c>
    </row>
    <row r="100" customFormat="false" ht="15" hidden="false" customHeight="false" outlineLevel="0" collapsed="false">
      <c r="A100" s="75" t="s">
        <v>3379</v>
      </c>
      <c r="B100" s="76" t="str">
        <f aca="false">VLOOKUP(A100,'Ref Taxo'!A:B,2,FALSE())</f>
        <v>Pellia</v>
      </c>
      <c r="C100" s="77" t="n">
        <f aca="false">VLOOKUP(A100,'Ref Taxo'!A:D,4,FALSE())</f>
        <v>1196</v>
      </c>
      <c r="D100" s="78"/>
      <c r="E100" s="79" t="n">
        <v>0.01</v>
      </c>
      <c r="F100" s="79" t="s">
        <v>5274</v>
      </c>
    </row>
    <row r="101" customFormat="false" ht="15" hidden="false" customHeight="false" outlineLevel="0" collapsed="false">
      <c r="A101" s="75" t="s">
        <v>472</v>
      </c>
      <c r="B101" s="76" t="str">
        <f aca="false">VLOOKUP(A101,'Ref Taxo'!A:B,2,FALSE())</f>
        <v>Brachythecium rutabulum</v>
      </c>
      <c r="C101" s="77" t="n">
        <f aca="false">VLOOKUP(A101,'Ref Taxo'!A:D,4,FALSE())</f>
        <v>1261</v>
      </c>
      <c r="D101" s="78"/>
      <c r="E101" s="79" t="n">
        <v>0.1</v>
      </c>
      <c r="F101" s="79" t="s">
        <v>5275</v>
      </c>
    </row>
    <row r="102" customFormat="false" ht="15" hidden="false" customHeight="false" outlineLevel="0" collapsed="false">
      <c r="A102" s="75" t="s">
        <v>532</v>
      </c>
      <c r="B102" s="76" t="str">
        <f aca="false">VLOOKUP(A102,'Ref Taxo'!A:B,2,FALSE())</f>
        <v>Bryum</v>
      </c>
      <c r="C102" s="77" t="n">
        <f aca="false">VLOOKUP(A102,'Ref Taxo'!A:D,4,FALSE())</f>
        <v>1272</v>
      </c>
      <c r="D102" s="78"/>
      <c r="E102" s="79" t="n">
        <v>0.1</v>
      </c>
      <c r="F102" s="79" t="s">
        <v>5274</v>
      </c>
    </row>
    <row r="103" customFormat="false" ht="15" hidden="false" customHeight="false" outlineLevel="0" collapsed="false">
      <c r="A103" s="75" t="s">
        <v>1062</v>
      </c>
      <c r="B103" s="76" t="str">
        <f aca="false">VLOOKUP(A103,'Ref Taxo'!A:B,2,FALSE())</f>
        <v>Cinclidotus fontinaloides</v>
      </c>
      <c r="C103" s="77" t="n">
        <f aca="false">VLOOKUP(A103,'Ref Taxo'!A:D,4,FALSE())</f>
        <v>1320</v>
      </c>
      <c r="D103" s="78"/>
      <c r="E103" s="79" t="n">
        <v>0.01</v>
      </c>
      <c r="F103" s="79" t="s">
        <v>5274</v>
      </c>
    </row>
    <row r="104" customFormat="false" ht="15" hidden="false" customHeight="false" outlineLevel="0" collapsed="false">
      <c r="A104" s="75" t="s">
        <v>1232</v>
      </c>
      <c r="B104" s="76" t="str">
        <f aca="false">VLOOKUP(A104,'Ref Taxo'!A:B,2,FALSE())</f>
        <v>Cratoneuron filicinum</v>
      </c>
      <c r="C104" s="77" t="n">
        <f aca="false">VLOOKUP(A104,'Ref Taxo'!A:D,4,FALSE())</f>
        <v>1233</v>
      </c>
      <c r="D104" s="78"/>
      <c r="E104" s="79" t="n">
        <v>0.45</v>
      </c>
      <c r="F104" s="79" t="s">
        <v>5274</v>
      </c>
    </row>
    <row r="105" customFormat="false" ht="15" hidden="false" customHeight="false" outlineLevel="0" collapsed="false">
      <c r="A105" s="75" t="s">
        <v>1907</v>
      </c>
      <c r="B105" s="76" t="str">
        <f aca="false">VLOOKUP(A105,'Ref Taxo'!A:B,2,FALSE())</f>
        <v>Fissidens crassipes</v>
      </c>
      <c r="C105" s="77" t="n">
        <f aca="false">VLOOKUP(A105,'Ref Taxo'!A:D,4,FALSE())</f>
        <v>1294</v>
      </c>
      <c r="D105" s="78"/>
      <c r="E105" s="79" t="n">
        <v>0.11</v>
      </c>
      <c r="F105" s="79" t="s">
        <v>5274</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c r="E106" s="79" t="n">
        <v>0.15</v>
      </c>
      <c r="F106" s="79" t="s">
        <v>5274</v>
      </c>
    </row>
    <row r="107" customFormat="false" ht="15" hidden="false" customHeight="false" outlineLevel="0" collapsed="false">
      <c r="A107" s="75" t="s">
        <v>62</v>
      </c>
      <c r="B107" s="76" t="str">
        <f aca="false">VLOOKUP(A107,'Ref Taxo'!A:B,2,FALSE())</f>
        <v>Agrostis stolonifera</v>
      </c>
      <c r="C107" s="77" t="n">
        <f aca="false">VLOOKUP(A107,'Ref Taxo'!A:D,4,FALSE())</f>
        <v>1543</v>
      </c>
      <c r="D107" s="78"/>
      <c r="E107" s="79" t="n">
        <v>0.01</v>
      </c>
      <c r="F107" s="79" t="s">
        <v>5274</v>
      </c>
    </row>
    <row r="108" customFormat="false" ht="15" hidden="false" customHeight="false" outlineLevel="0" collapsed="false">
      <c r="A108" s="75" t="s">
        <v>2380</v>
      </c>
      <c r="B108" s="76" t="str">
        <f aca="false">VLOOKUP(A108,'Ref Taxo'!A:B,2,FALSE())</f>
        <v>Iris pseudacorus</v>
      </c>
      <c r="C108" s="77" t="n">
        <f aca="false">VLOOKUP(A108,'Ref Taxo'!A:D,4,FALSE())</f>
        <v>1601</v>
      </c>
      <c r="D108" s="78"/>
      <c r="E108" s="79" t="n">
        <v>0.05</v>
      </c>
      <c r="F108" s="79" t="s">
        <v>5274</v>
      </c>
    </row>
    <row r="109" customFormat="false" ht="15" hidden="false" customHeight="false" outlineLevel="0" collapsed="false">
      <c r="A109" s="75" t="s">
        <v>2795</v>
      </c>
      <c r="B109" s="76" t="str">
        <f aca="false">VLOOKUP(A109,'Ref Taxo'!A:B,2,FALSE())</f>
        <v>Lycopus europaeus</v>
      </c>
      <c r="C109" s="77" t="n">
        <f aca="false">VLOOKUP(A109,'Ref Taxo'!A:D,4,FALSE())</f>
        <v>1789</v>
      </c>
      <c r="D109" s="78"/>
      <c r="E109" s="79" t="n">
        <v>0.02</v>
      </c>
      <c r="F109" s="79" t="s">
        <v>5274</v>
      </c>
    </row>
    <row r="110" customFormat="false" ht="15" hidden="false" customHeight="false" outlineLevel="0" collapsed="false">
      <c r="A110" s="75" t="s">
        <v>2886</v>
      </c>
      <c r="B110" s="76" t="str">
        <f aca="false">VLOOKUP(A110,'Ref Taxo'!A:B,2,FALSE())</f>
        <v>Mentha aquatica</v>
      </c>
      <c r="C110" s="77" t="n">
        <f aca="false">VLOOKUP(A110,'Ref Taxo'!A:D,4,FALSE())</f>
        <v>1791</v>
      </c>
      <c r="D110" s="78"/>
      <c r="E110" s="79" t="n">
        <v>0.01</v>
      </c>
      <c r="F110" s="79" t="s">
        <v>5274</v>
      </c>
    </row>
    <row r="111" customFormat="false" ht="15" hidden="false" customHeight="false" outlineLevel="0" collapsed="false">
      <c r="A111" s="75" t="s">
        <v>3457</v>
      </c>
      <c r="B111" s="76" t="str">
        <f aca="false">VLOOKUP(A111,'Ref Taxo'!A:B,2,FALSE())</f>
        <v>Phragmites australis</v>
      </c>
      <c r="C111" s="77" t="n">
        <f aca="false">VLOOKUP(A111,'Ref Taxo'!A:D,4,FALSE())</f>
        <v>1579</v>
      </c>
      <c r="D111" s="78"/>
      <c r="E111" s="79" t="n">
        <v>0.06</v>
      </c>
      <c r="F111" s="79" t="s">
        <v>5274</v>
      </c>
    </row>
    <row r="112" customFormat="false" ht="15" hidden="false" customHeight="false" outlineLevel="0" collapsed="false">
      <c r="A112" s="75" t="s">
        <v>417</v>
      </c>
      <c r="B112" s="76" t="str">
        <f aca="false">VLOOKUP(A112,'Ref Taxo'!A:B,2,FALSE())</f>
        <v>Bidens frondosa</v>
      </c>
      <c r="C112" s="77" t="n">
        <f aca="false">VLOOKUP(A112,'Ref Taxo'!A:D,4,FALSE())</f>
        <v>1727</v>
      </c>
      <c r="D112" s="78"/>
      <c r="E112" s="79" t="n">
        <v>0.01</v>
      </c>
      <c r="F112" s="79" t="s">
        <v>5274</v>
      </c>
    </row>
    <row r="113" customFormat="false" ht="15" hidden="false" customHeight="false" outlineLevel="0" collapsed="false">
      <c r="A113" s="75" t="s">
        <v>2537</v>
      </c>
      <c r="B113" s="76" t="str">
        <f aca="false">VLOOKUP(A113,'Ref Taxo'!A:B,2,FALSE())</f>
        <v>Juncus inflexus</v>
      </c>
      <c r="C113" s="77" t="n">
        <f aca="false">VLOOKUP(A113,'Ref Taxo'!A:D,4,FALSE())</f>
        <v>1616</v>
      </c>
      <c r="D113" s="78"/>
      <c r="E113" s="79" t="n">
        <v>0.01</v>
      </c>
      <c r="F113" s="79" t="s">
        <v>5274</v>
      </c>
    </row>
    <row r="114" customFormat="false" ht="15" hidden="false" customHeight="false" outlineLevel="0" collapsed="false">
      <c r="A114" s="75" t="s">
        <v>5276</v>
      </c>
      <c r="B114" s="76" t="e">
        <f aca="false">VLOOKUP(A114,'Ref Taxo'!A:B,2,FALSE())</f>
        <v>#N/A</v>
      </c>
      <c r="C114" s="77" t="e">
        <f aca="false">VLOOKUP(A114,'Ref Taxo'!A:D,4,FALSE())</f>
        <v>#N/A</v>
      </c>
      <c r="D114" s="78"/>
      <c r="E114" s="79" t="n">
        <v>0.01</v>
      </c>
      <c r="F114" s="79" t="s">
        <v>5274</v>
      </c>
    </row>
    <row r="115" customFormat="false" ht="15" hidden="false" customHeight="false" outlineLevel="0" collapsed="false">
      <c r="A115" s="75" t="s">
        <v>808</v>
      </c>
      <c r="B115" s="76" t="str">
        <f aca="false">VLOOKUP(A115,'Ref Taxo'!A:B,2,FALSE())</f>
        <v>Carex</v>
      </c>
      <c r="C115" s="77" t="n">
        <f aca="false">VLOOKUP(A115,'Ref Taxo'!A:D,4,FALSE())</f>
        <v>1466</v>
      </c>
      <c r="D115" s="78"/>
      <c r="E115" s="79" t="n">
        <v>0.01</v>
      </c>
      <c r="F115" s="79" t="s">
        <v>5274</v>
      </c>
    </row>
    <row r="116" customFormat="false" ht="15" hidden="false" customHeight="false" outlineLevel="0" collapsed="false">
      <c r="A116" s="75" t="s">
        <v>3995</v>
      </c>
      <c r="B116" s="76" t="str">
        <f aca="false">VLOOKUP(A116,'Ref Taxo'!A:B,2,FALSE())</f>
        <v>Ranunculus repens</v>
      </c>
      <c r="C116" s="77" t="n">
        <f aca="false">VLOOKUP(A116,'Ref Taxo'!A:D,4,FALSE())</f>
        <v>1910</v>
      </c>
      <c r="D116" s="78"/>
      <c r="E116" s="79" t="n">
        <v>0.01</v>
      </c>
      <c r="F116" s="79" t="s">
        <v>5274</v>
      </c>
    </row>
    <row r="117" customFormat="false" ht="15" hidden="false" customHeight="false" outlineLevel="0" collapsed="false">
      <c r="A117" s="75" t="s">
        <v>893</v>
      </c>
      <c r="B117" s="76" t="str">
        <f aca="false">VLOOKUP(A117,'Ref Taxo'!A:B,2,FALSE())</f>
        <v>Ceratophyllum demersum</v>
      </c>
      <c r="C117" s="77" t="n">
        <f aca="false">VLOOKUP(A117,'Ref Taxo'!A:D,4,FALSE())</f>
        <v>1717</v>
      </c>
      <c r="D117" s="78"/>
      <c r="E117" s="79" t="n">
        <v>0.05</v>
      </c>
      <c r="F117" s="79" t="s">
        <v>5274</v>
      </c>
    </row>
    <row r="118" customFormat="false" ht="15" hidden="false" customHeight="false" outlineLevel="0" collapsed="false">
      <c r="A118" s="75" t="s">
        <v>1660</v>
      </c>
      <c r="B118" s="76" t="str">
        <f aca="false">VLOOKUP(A118,'Ref Taxo'!A:B,2,FALSE())</f>
        <v>Elodea nuttalii</v>
      </c>
      <c r="C118" s="77" t="n">
        <f aca="false">VLOOKUP(A118,'Ref Taxo'!A:D,4,FALSE())</f>
        <v>1588</v>
      </c>
      <c r="D118" s="78"/>
      <c r="E118" s="79" t="n">
        <v>0.05</v>
      </c>
      <c r="F118" s="79" t="s">
        <v>5274</v>
      </c>
    </row>
    <row r="119" customFormat="false" ht="15" hidden="false" customHeight="false" outlineLevel="0" collapsed="false">
      <c r="A119" s="75" t="s">
        <v>2646</v>
      </c>
      <c r="B119" s="76" t="str">
        <f aca="false">VLOOKUP(A119,'Ref Taxo'!A:B,2,FALSE())</f>
        <v>Lemna minuta</v>
      </c>
      <c r="C119" s="77" t="n">
        <f aca="false">VLOOKUP(A119,'Ref Taxo'!A:D,4,FALSE())</f>
        <v>29962</v>
      </c>
      <c r="D119" s="78"/>
      <c r="E119" s="79" t="n">
        <v>0.01</v>
      </c>
      <c r="F119" s="79" t="s">
        <v>5274</v>
      </c>
    </row>
    <row r="120" customFormat="false" ht="15" hidden="false" customHeight="false" outlineLevel="0" collapsed="false">
      <c r="A120" s="75" t="s">
        <v>2656</v>
      </c>
      <c r="B120" s="76" t="str">
        <f aca="false">VLOOKUP(A120,'Ref Taxo'!A:B,2,FALSE())</f>
        <v>Lemna trisulca</v>
      </c>
      <c r="C120" s="77" t="n">
        <f aca="false">VLOOKUP(A120,'Ref Taxo'!A:D,4,FALSE())</f>
        <v>1628</v>
      </c>
      <c r="D120" s="78"/>
      <c r="E120" s="79" t="n">
        <v>0.01</v>
      </c>
      <c r="F120" s="79" t="s">
        <v>5274</v>
      </c>
    </row>
    <row r="121" customFormat="false" ht="15" hidden="false" customHeight="false" outlineLevel="0" collapsed="false">
      <c r="A121" s="75" t="s">
        <v>3076</v>
      </c>
      <c r="B121" s="76" t="str">
        <f aca="false">VLOOKUP(A121,'Ref Taxo'!A:B,2,FALSE())</f>
        <v>Myriophyllum spicatum</v>
      </c>
      <c r="C121" s="77" t="n">
        <f aca="false">VLOOKUP(A121,'Ref Taxo'!A:D,4,FALSE())</f>
        <v>1778</v>
      </c>
      <c r="D121" s="78" t="n">
        <v>0.23</v>
      </c>
      <c r="E121" s="79"/>
      <c r="F121" s="79" t="s">
        <v>5274</v>
      </c>
    </row>
    <row r="122" customFormat="false" ht="15" hidden="false" customHeight="false" outlineLevel="0" collapsed="false">
      <c r="A122" s="75" t="s">
        <v>3114</v>
      </c>
      <c r="B122" s="76" t="str">
        <f aca="false">VLOOKUP(A122,'Ref Taxo'!A:B,2,FALSE())</f>
        <v>Najas marina</v>
      </c>
      <c r="C122" s="77" t="n">
        <f aca="false">VLOOKUP(A122,'Ref Taxo'!A:D,4,FALSE())</f>
        <v>1835</v>
      </c>
      <c r="D122" s="78" t="n">
        <v>0.09</v>
      </c>
      <c r="E122" s="79"/>
      <c r="F122" s="79" t="s">
        <v>5274</v>
      </c>
    </row>
    <row r="123" customFormat="false" ht="15" hidden="false" customHeight="false" outlineLevel="0" collapsed="false">
      <c r="A123" s="75" t="s">
        <v>3721</v>
      </c>
      <c r="B123" s="76" t="str">
        <f aca="false">VLOOKUP(A123,'Ref Taxo'!A:B,2,FALSE())</f>
        <v>Potamogeton nodosus</v>
      </c>
      <c r="C123" s="77" t="n">
        <f aca="false">VLOOKUP(A123,'Ref Taxo'!A:D,4,FALSE())</f>
        <v>1652</v>
      </c>
      <c r="D123" s="78" t="n">
        <v>0.23</v>
      </c>
      <c r="E123" s="79"/>
      <c r="F123" s="79" t="s">
        <v>5274</v>
      </c>
    </row>
    <row r="124" customFormat="false" ht="15" hidden="false" customHeight="false" outlineLevel="0" collapsed="false">
      <c r="A124" s="75" t="s">
        <v>3732</v>
      </c>
      <c r="B124" s="76" t="str">
        <f aca="false">VLOOKUP(A124,'Ref Taxo'!A:B,2,FALSE())</f>
        <v>Potamogeton pectinatus</v>
      </c>
      <c r="C124" s="77" t="n">
        <f aca="false">VLOOKUP(A124,'Ref Taxo'!A:D,4,FALSE())</f>
        <v>1655</v>
      </c>
      <c r="D124" s="78" t="n">
        <v>8.47</v>
      </c>
      <c r="E124" s="79"/>
      <c r="F124" s="79" t="s">
        <v>5274</v>
      </c>
    </row>
    <row r="125" customFormat="false" ht="15" hidden="false" customHeight="false" outlineLevel="0" collapsed="false">
      <c r="A125" s="75" t="s">
        <v>3734</v>
      </c>
      <c r="B125" s="76" t="str">
        <f aca="false">VLOOKUP(A125,'Ref Taxo'!A:B,2,FALSE())</f>
        <v>Potamogeton perfoliatus</v>
      </c>
      <c r="C125" s="77" t="n">
        <f aca="false">VLOOKUP(A125,'Ref Taxo'!A:D,4,FALSE())</f>
        <v>1656</v>
      </c>
      <c r="D125" s="78" t="n">
        <v>0.23</v>
      </c>
      <c r="E125" s="79"/>
      <c r="F125" s="79" t="s">
        <v>5274</v>
      </c>
    </row>
    <row r="126" customFormat="false" ht="15" hidden="false" customHeight="false" outlineLevel="0" collapsed="false">
      <c r="A126" s="75" t="s">
        <v>5040</v>
      </c>
      <c r="B126" s="76" t="str">
        <f aca="false">VLOOKUP(A126,'Ref Taxo'!A:B,2,FALSE())</f>
        <v>Vallisneria spiralis</v>
      </c>
      <c r="C126" s="77" t="n">
        <f aca="false">VLOOKUP(A126,'Ref Taxo'!A:D,4,FALSE())</f>
        <v>1598</v>
      </c>
      <c r="D126" s="78" t="n">
        <v>0.59</v>
      </c>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2019-04-24T12:40:00Z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